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15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Лист1!$A$4:$AE$76</definedName>
  </definedNames>
  <calcPr calcId="145621"/>
</workbook>
</file>

<file path=xl/calcChain.xml><?xml version="1.0" encoding="utf-8"?>
<calcChain xmlns="http://schemas.openxmlformats.org/spreadsheetml/2006/main">
  <c r="M53" i="1" l="1"/>
  <c r="M54" i="1"/>
  <c r="M55" i="1"/>
  <c r="M56" i="1"/>
  <c r="M57" i="1"/>
  <c r="M58" i="1"/>
  <c r="M59" i="1"/>
  <c r="M61" i="1"/>
  <c r="M62" i="1"/>
  <c r="M63" i="1"/>
  <c r="M64" i="1"/>
  <c r="M65" i="1"/>
  <c r="M66" i="1"/>
  <c r="M69" i="1"/>
  <c r="M70" i="1"/>
  <c r="M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5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6" i="1"/>
  <c r="AE7" i="1"/>
  <c r="AE5" i="1"/>
  <c r="AB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6" i="1"/>
  <c r="Y7" i="1"/>
  <c r="Y5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6" i="1"/>
  <c r="V5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56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5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51" i="1"/>
  <c r="P52" i="1"/>
  <c r="P53" i="1"/>
  <c r="P54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60" i="1"/>
  <c r="M67" i="1"/>
  <c r="M76" i="1"/>
  <c r="M71" i="1"/>
  <c r="M72" i="1"/>
  <c r="M73" i="1"/>
  <c r="M74" i="1"/>
  <c r="M75" i="1"/>
  <c r="M68" i="1"/>
</calcChain>
</file>

<file path=xl/sharedStrings.xml><?xml version="1.0" encoding="utf-8"?>
<sst xmlns="http://schemas.openxmlformats.org/spreadsheetml/2006/main" count="301" uniqueCount="51">
  <si>
    <t>Модель двигатель</t>
  </si>
  <si>
    <t>kV</t>
  </si>
  <si>
    <t>ТИП пропеллера</t>
  </si>
  <si>
    <t>Размер пропеллера</t>
  </si>
  <si>
    <t>Карбон RCTimer</t>
  </si>
  <si>
    <t>12x4.5</t>
  </si>
  <si>
    <t>Нейлон Turnigy</t>
  </si>
  <si>
    <t>10x4.5</t>
  </si>
  <si>
    <t>AX2810Q</t>
  </si>
  <si>
    <t>400 г.</t>
  </si>
  <si>
    <t>600 г.</t>
  </si>
  <si>
    <t>800 г.</t>
  </si>
  <si>
    <t>1000 г.</t>
  </si>
  <si>
    <t>U</t>
  </si>
  <si>
    <t>I</t>
  </si>
  <si>
    <t>г/Вт</t>
  </si>
  <si>
    <t>12x6</t>
  </si>
  <si>
    <t>9x4.5</t>
  </si>
  <si>
    <t>Нейлон GLB</t>
  </si>
  <si>
    <t>8x4.5</t>
  </si>
  <si>
    <t>Нейлон HK</t>
  </si>
  <si>
    <t>Turnigy D2830/11</t>
  </si>
  <si>
    <t>Cтатическая тяга</t>
  </si>
  <si>
    <t>T-MOTOR MN3508-16</t>
  </si>
  <si>
    <t>№№</t>
  </si>
  <si>
    <t>12x3.8</t>
  </si>
  <si>
    <t>APC (с GLB)</t>
  </si>
  <si>
    <t>10x4.7</t>
  </si>
  <si>
    <t>APC (quadroufo)</t>
  </si>
  <si>
    <t>APC (HK)</t>
  </si>
  <si>
    <t>T-Motor Carbon</t>
  </si>
  <si>
    <t>MultiStar 4822 - 22 pole</t>
  </si>
  <si>
    <t>Регулятор</t>
  </si>
  <si>
    <t>Turnigy Plush Basic 25A</t>
  </si>
  <si>
    <t>AfroESC 30A</t>
  </si>
  <si>
    <t>AfroSlimESC 20A</t>
  </si>
  <si>
    <t>T-MOTOR MT2206-23</t>
  </si>
  <si>
    <t>YEP 7A</t>
  </si>
  <si>
    <t>APC</t>
  </si>
  <si>
    <t>8x3.8</t>
  </si>
  <si>
    <t>10x5</t>
  </si>
  <si>
    <t>3x6x4.5</t>
  </si>
  <si>
    <t>3x5x4.5</t>
  </si>
  <si>
    <t>100 г.</t>
  </si>
  <si>
    <t>200 г.</t>
  </si>
  <si>
    <t>75 г.</t>
  </si>
  <si>
    <t xml:space="preserve"> Thin Style E-Prop</t>
  </si>
  <si>
    <t>Вес двигателя, г</t>
  </si>
  <si>
    <t>Вес регулятора, г</t>
  </si>
  <si>
    <t>Вес пропеллера, г</t>
  </si>
  <si>
    <t>Общий вес ВМГ,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</si>
</sst>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164" fontId="0" fillId="8" borderId="5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164" fontId="0" fillId="8" borderId="20" xfId="0" applyNumberForma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164" fontId="0" fillId="6" borderId="20" xfId="0" applyNumberForma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164" fontId="0" fillId="7" borderId="20" xfId="0" applyNumberForma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64" fontId="0" fillId="4" borderId="20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164" fontId="0" fillId="5" borderId="20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 wrapText="1"/>
    </xf>
    <xf numFmtId="164" fontId="0" fillId="7" borderId="22" xfId="0" applyNumberFormat="1" applyFill="1" applyBorder="1" applyAlignment="1">
      <alignment horizontal="center" vertical="center" wrapText="1"/>
    </xf>
    <xf numFmtId="164" fontId="0" fillId="4" borderId="22" xfId="0" applyNumberForma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zoomScaleNormal="100" workbookViewId="0">
      <pane ySplit="4" topLeftCell="A5" activePane="bottomLeft" state="frozen"/>
      <selection pane="bottomLeft" activeCell="Z13" sqref="Z13"/>
    </sheetView>
  </sheetViews>
  <sheetFormatPr defaultRowHeight="15" x14ac:dyDescent="0.25"/>
  <cols>
    <col min="1" max="1" width="6" customWidth="1"/>
    <col min="2" max="2" width="21.7109375" customWidth="1"/>
    <col min="3" max="3" width="7" customWidth="1"/>
    <col min="4" max="4" width="7.28515625" customWidth="1"/>
    <col min="5" max="5" width="23.7109375" customWidth="1"/>
    <col min="6" max="6" width="7.7109375" customWidth="1"/>
    <col min="7" max="7" width="17.42578125" customWidth="1"/>
    <col min="8" max="8" width="10.140625" customWidth="1"/>
    <col min="9" max="10" width="7.42578125" customWidth="1"/>
    <col min="11" max="31" width="6" customWidth="1"/>
  </cols>
  <sheetData>
    <row r="1" spans="1:31" ht="15.75" customHeight="1" x14ac:dyDescent="0.25">
      <c r="A1" s="98" t="s">
        <v>24</v>
      </c>
      <c r="B1" s="101" t="s">
        <v>0</v>
      </c>
      <c r="C1" s="101" t="s">
        <v>1</v>
      </c>
      <c r="D1" s="101" t="s">
        <v>47</v>
      </c>
      <c r="E1" s="101" t="s">
        <v>32</v>
      </c>
      <c r="F1" s="101" t="s">
        <v>48</v>
      </c>
      <c r="G1" s="101" t="s">
        <v>2</v>
      </c>
      <c r="H1" s="101" t="s">
        <v>3</v>
      </c>
      <c r="I1" s="101" t="s">
        <v>49</v>
      </c>
      <c r="J1" s="101" t="s">
        <v>50</v>
      </c>
      <c r="K1" s="94" t="s">
        <v>22</v>
      </c>
      <c r="L1" s="95"/>
      <c r="M1" s="95"/>
      <c r="N1" s="94" t="s">
        <v>22</v>
      </c>
      <c r="O1" s="95"/>
      <c r="P1" s="95"/>
      <c r="Q1" s="94" t="s">
        <v>22</v>
      </c>
      <c r="R1" s="95"/>
      <c r="S1" s="95"/>
      <c r="T1" s="94" t="s">
        <v>22</v>
      </c>
      <c r="U1" s="95"/>
      <c r="V1" s="95"/>
      <c r="W1" s="94" t="s">
        <v>22</v>
      </c>
      <c r="X1" s="95"/>
      <c r="Y1" s="95"/>
      <c r="Z1" s="94" t="s">
        <v>22</v>
      </c>
      <c r="AA1" s="95"/>
      <c r="AB1" s="95"/>
      <c r="AC1" s="94" t="s">
        <v>22</v>
      </c>
      <c r="AD1" s="95"/>
      <c r="AE1" s="95"/>
    </row>
    <row r="2" spans="1:31" ht="15" customHeight="1" x14ac:dyDescent="0.25">
      <c r="A2" s="99"/>
      <c r="B2" s="102"/>
      <c r="C2" s="102"/>
      <c r="D2" s="102"/>
      <c r="E2" s="102"/>
      <c r="F2" s="102"/>
      <c r="G2" s="102"/>
      <c r="H2" s="102"/>
      <c r="I2" s="102"/>
      <c r="J2" s="102"/>
      <c r="K2" s="106" t="s">
        <v>45</v>
      </c>
      <c r="L2" s="107"/>
      <c r="M2" s="107"/>
      <c r="N2" s="104" t="s">
        <v>43</v>
      </c>
      <c r="O2" s="105"/>
      <c r="P2" s="105"/>
      <c r="Q2" s="96" t="s">
        <v>44</v>
      </c>
      <c r="R2" s="97"/>
      <c r="S2" s="97"/>
      <c r="T2" s="110" t="s">
        <v>9</v>
      </c>
      <c r="U2" s="111"/>
      <c r="V2" s="111"/>
      <c r="W2" s="112" t="s">
        <v>10</v>
      </c>
      <c r="X2" s="113"/>
      <c r="Y2" s="113"/>
      <c r="Z2" s="114" t="s">
        <v>11</v>
      </c>
      <c r="AA2" s="115"/>
      <c r="AB2" s="115"/>
      <c r="AC2" s="108" t="s">
        <v>12</v>
      </c>
      <c r="AD2" s="109"/>
      <c r="AE2" s="109"/>
    </row>
    <row r="3" spans="1:31" x14ac:dyDescent="0.25">
      <c r="A3" s="100"/>
      <c r="B3" s="103"/>
      <c r="C3" s="103"/>
      <c r="D3" s="103"/>
      <c r="E3" s="103"/>
      <c r="F3" s="103"/>
      <c r="G3" s="103"/>
      <c r="H3" s="103"/>
      <c r="I3" s="103"/>
      <c r="J3" s="103"/>
      <c r="K3" s="52" t="s">
        <v>13</v>
      </c>
      <c r="L3" s="52" t="s">
        <v>14</v>
      </c>
      <c r="M3" s="52" t="s">
        <v>15</v>
      </c>
      <c r="N3" s="31" t="s">
        <v>13</v>
      </c>
      <c r="O3" s="31" t="s">
        <v>14</v>
      </c>
      <c r="P3" s="31" t="s">
        <v>15</v>
      </c>
      <c r="Q3" s="37" t="s">
        <v>13</v>
      </c>
      <c r="R3" s="37" t="s">
        <v>14</v>
      </c>
      <c r="S3" s="37" t="s">
        <v>15</v>
      </c>
      <c r="T3" s="30" t="s">
        <v>13</v>
      </c>
      <c r="U3" s="30" t="s">
        <v>14</v>
      </c>
      <c r="V3" s="30" t="s">
        <v>15</v>
      </c>
      <c r="W3" s="50" t="s">
        <v>13</v>
      </c>
      <c r="X3" s="50" t="s">
        <v>14</v>
      </c>
      <c r="Y3" s="50" t="s">
        <v>15</v>
      </c>
      <c r="Z3" s="51" t="s">
        <v>13</v>
      </c>
      <c r="AA3" s="51" t="s">
        <v>14</v>
      </c>
      <c r="AB3" s="51" t="s">
        <v>15</v>
      </c>
      <c r="AC3" s="29" t="s">
        <v>13</v>
      </c>
      <c r="AD3" s="29" t="s">
        <v>14</v>
      </c>
      <c r="AE3" s="29" t="s">
        <v>15</v>
      </c>
    </row>
    <row r="4" spans="1:31" ht="15.75" thickBot="1" x14ac:dyDescent="0.3">
      <c r="A4" s="43">
        <v>1</v>
      </c>
      <c r="B4" s="23">
        <v>2</v>
      </c>
      <c r="C4" s="24">
        <v>3</v>
      </c>
      <c r="D4" s="23"/>
      <c r="E4" s="23"/>
      <c r="F4" s="23"/>
      <c r="G4" s="24">
        <v>4</v>
      </c>
      <c r="H4" s="24">
        <v>5</v>
      </c>
      <c r="I4" s="24">
        <v>5</v>
      </c>
      <c r="J4" s="24"/>
      <c r="K4" s="53">
        <v>6</v>
      </c>
      <c r="L4" s="53">
        <v>7</v>
      </c>
      <c r="M4" s="53">
        <v>8</v>
      </c>
      <c r="N4" s="32">
        <v>6</v>
      </c>
      <c r="O4" s="32">
        <v>7</v>
      </c>
      <c r="P4" s="32">
        <v>8</v>
      </c>
      <c r="Q4" s="38">
        <v>6</v>
      </c>
      <c r="R4" s="38">
        <v>7</v>
      </c>
      <c r="S4" s="38">
        <v>8</v>
      </c>
      <c r="T4" s="25">
        <v>6</v>
      </c>
      <c r="U4" s="25">
        <v>7</v>
      </c>
      <c r="V4" s="25">
        <v>8</v>
      </c>
      <c r="W4" s="26">
        <v>9</v>
      </c>
      <c r="X4" s="26">
        <v>10</v>
      </c>
      <c r="Y4" s="26">
        <v>11</v>
      </c>
      <c r="Z4" s="27">
        <v>12</v>
      </c>
      <c r="AA4" s="27">
        <v>13</v>
      </c>
      <c r="AB4" s="27">
        <v>14</v>
      </c>
      <c r="AC4" s="28">
        <v>15</v>
      </c>
      <c r="AD4" s="28">
        <v>16</v>
      </c>
      <c r="AE4" s="28">
        <v>17</v>
      </c>
    </row>
    <row r="5" spans="1:31" ht="15" customHeight="1" x14ac:dyDescent="0.25">
      <c r="A5" s="64">
        <v>1</v>
      </c>
      <c r="B5" s="91" t="s">
        <v>8</v>
      </c>
      <c r="C5" s="92">
        <v>750</v>
      </c>
      <c r="D5" s="93">
        <v>69.599999999999994</v>
      </c>
      <c r="E5" s="91" t="s">
        <v>33</v>
      </c>
      <c r="F5" s="93">
        <v>26</v>
      </c>
      <c r="G5" s="92" t="s">
        <v>29</v>
      </c>
      <c r="H5" s="92" t="s">
        <v>16</v>
      </c>
      <c r="I5" s="65">
        <v>24.2</v>
      </c>
      <c r="J5" s="65">
        <f t="shared" ref="J5:J36" si="0">IF(D5&gt;1,D5+F5+I5,"-")</f>
        <v>119.8</v>
      </c>
      <c r="K5" s="66"/>
      <c r="L5" s="66"/>
      <c r="M5" s="67" t="str">
        <f t="shared" ref="M5:M36" si="1">IF(K5&gt;1,75/(K5*L5),"-")</f>
        <v>-</v>
      </c>
      <c r="N5" s="68"/>
      <c r="O5" s="68"/>
      <c r="P5" s="69" t="str">
        <f t="shared" ref="P5:P36" si="2">IF(N5&gt;1,100/(N5*O5),"-")</f>
        <v>-</v>
      </c>
      <c r="Q5" s="70"/>
      <c r="R5" s="70"/>
      <c r="S5" s="71" t="str">
        <f t="shared" ref="S5:S36" si="3">IF(Q5&gt;1,200/(Q5*R5),"-")</f>
        <v>-</v>
      </c>
      <c r="T5" s="72">
        <v>12.41</v>
      </c>
      <c r="U5" s="72">
        <v>4.05</v>
      </c>
      <c r="V5" s="73">
        <f t="shared" ref="V5:V36" si="4">IF(T5&gt;1,400/(T5*U5),"-")</f>
        <v>7.9585360272977788</v>
      </c>
      <c r="W5" s="74">
        <v>12.32</v>
      </c>
      <c r="X5" s="74">
        <v>6.93</v>
      </c>
      <c r="Y5" s="75">
        <f t="shared" ref="Y5:Y36" si="5">IF(W5&gt;1,600/(W5*X5),"-")</f>
        <v>7.0276044302018326</v>
      </c>
      <c r="Z5" s="76">
        <v>12.25</v>
      </c>
      <c r="AA5" s="76">
        <v>9.75</v>
      </c>
      <c r="AB5" s="77">
        <f t="shared" ref="AB5:AB36" si="6">IF(Z5&gt;1,800/(Z5*AA5),"-")</f>
        <v>6.6980638409209838</v>
      </c>
      <c r="AC5" s="78">
        <v>12.1</v>
      </c>
      <c r="AD5" s="78">
        <v>14.8</v>
      </c>
      <c r="AE5" s="79">
        <f t="shared" ref="AE5:AE36" si="7">IF(AC5&gt;1,1000/(AC5*AD5),"-")</f>
        <v>5.5840964931874018</v>
      </c>
    </row>
    <row r="6" spans="1:31" ht="15" customHeight="1" x14ac:dyDescent="0.25">
      <c r="A6" s="22">
        <v>2</v>
      </c>
      <c r="B6" s="20" t="s">
        <v>8</v>
      </c>
      <c r="C6" s="2">
        <v>750</v>
      </c>
      <c r="D6" s="44">
        <v>69.599999999999994</v>
      </c>
      <c r="E6" s="19" t="s">
        <v>33</v>
      </c>
      <c r="F6" s="44">
        <v>26</v>
      </c>
      <c r="G6" s="2" t="s">
        <v>6</v>
      </c>
      <c r="H6" s="2" t="s">
        <v>5</v>
      </c>
      <c r="I6" s="48">
        <v>13</v>
      </c>
      <c r="J6" s="47">
        <f t="shared" si="0"/>
        <v>108.6</v>
      </c>
      <c r="K6" s="54"/>
      <c r="L6" s="54"/>
      <c r="M6" s="56" t="str">
        <f t="shared" si="1"/>
        <v>-</v>
      </c>
      <c r="N6" s="33"/>
      <c r="O6" s="33"/>
      <c r="P6" s="34" t="str">
        <f t="shared" si="2"/>
        <v>-</v>
      </c>
      <c r="Q6" s="39"/>
      <c r="R6" s="39"/>
      <c r="S6" s="40" t="str">
        <f t="shared" si="3"/>
        <v>-</v>
      </c>
      <c r="T6" s="7">
        <v>12.22</v>
      </c>
      <c r="U6" s="7">
        <v>4.2</v>
      </c>
      <c r="V6" s="8">
        <f t="shared" si="4"/>
        <v>7.7936248149014098</v>
      </c>
      <c r="W6" s="4">
        <v>12.15</v>
      </c>
      <c r="X6" s="4">
        <v>7.08</v>
      </c>
      <c r="Y6" s="11">
        <f t="shared" si="5"/>
        <v>6.9749598939806088</v>
      </c>
      <c r="Z6" s="5">
        <v>12.06</v>
      </c>
      <c r="AA6" s="5">
        <v>11</v>
      </c>
      <c r="AB6" s="14">
        <f t="shared" si="6"/>
        <v>6.0304537916478216</v>
      </c>
      <c r="AC6" s="3">
        <v>11.95</v>
      </c>
      <c r="AD6" s="3">
        <v>15.1</v>
      </c>
      <c r="AE6" s="59">
        <f t="shared" si="7"/>
        <v>5.5418548588212477</v>
      </c>
    </row>
    <row r="7" spans="1:31" ht="15" customHeight="1" x14ac:dyDescent="0.25">
      <c r="A7" s="22">
        <v>3</v>
      </c>
      <c r="B7" s="20" t="s">
        <v>8</v>
      </c>
      <c r="C7" s="2">
        <v>750</v>
      </c>
      <c r="D7" s="44">
        <v>69.599999999999994</v>
      </c>
      <c r="E7" s="19" t="s">
        <v>33</v>
      </c>
      <c r="F7" s="44">
        <v>26</v>
      </c>
      <c r="G7" s="2" t="s">
        <v>6</v>
      </c>
      <c r="H7" s="2" t="s">
        <v>5</v>
      </c>
      <c r="I7" s="48">
        <v>13</v>
      </c>
      <c r="J7" s="47">
        <f t="shared" si="0"/>
        <v>108.6</v>
      </c>
      <c r="K7" s="54"/>
      <c r="L7" s="54"/>
      <c r="M7" s="56" t="str">
        <f t="shared" si="1"/>
        <v>-</v>
      </c>
      <c r="N7" s="33"/>
      <c r="O7" s="33"/>
      <c r="P7" s="34" t="str">
        <f t="shared" si="2"/>
        <v>-</v>
      </c>
      <c r="Q7" s="39"/>
      <c r="R7" s="39"/>
      <c r="S7" s="40" t="str">
        <f t="shared" si="3"/>
        <v>-</v>
      </c>
      <c r="T7" s="7">
        <v>16.23</v>
      </c>
      <c r="U7" s="7">
        <v>3.27</v>
      </c>
      <c r="V7" s="8">
        <f t="shared" si="4"/>
        <v>7.5369167604070686</v>
      </c>
      <c r="W7" s="4">
        <v>16.27</v>
      </c>
      <c r="X7" s="4">
        <v>5.71</v>
      </c>
      <c r="Y7" s="11">
        <f t="shared" si="5"/>
        <v>6.4584394042304938</v>
      </c>
      <c r="Z7" s="5">
        <v>16.170000000000002</v>
      </c>
      <c r="AA7" s="5">
        <v>8.42</v>
      </c>
      <c r="AB7" s="14">
        <f t="shared" si="6"/>
        <v>5.8758117801212464</v>
      </c>
      <c r="AC7" s="3">
        <v>16.07</v>
      </c>
      <c r="AD7" s="3">
        <v>12</v>
      </c>
      <c r="AE7" s="59">
        <f t="shared" si="7"/>
        <v>5.185646131507986</v>
      </c>
    </row>
    <row r="8" spans="1:31" ht="15" customHeight="1" x14ac:dyDescent="0.25">
      <c r="A8" s="22">
        <v>4</v>
      </c>
      <c r="B8" s="20" t="s">
        <v>8</v>
      </c>
      <c r="C8" s="2">
        <v>750</v>
      </c>
      <c r="D8" s="44">
        <v>69.599999999999994</v>
      </c>
      <c r="E8" s="19" t="s">
        <v>33</v>
      </c>
      <c r="F8" s="44">
        <v>26</v>
      </c>
      <c r="G8" s="2" t="s">
        <v>4</v>
      </c>
      <c r="H8" s="2" t="s">
        <v>5</v>
      </c>
      <c r="I8" s="48">
        <v>12.4</v>
      </c>
      <c r="J8" s="47">
        <f t="shared" si="0"/>
        <v>108</v>
      </c>
      <c r="K8" s="54"/>
      <c r="L8" s="54"/>
      <c r="M8" s="56" t="str">
        <f t="shared" si="1"/>
        <v>-</v>
      </c>
      <c r="N8" s="33"/>
      <c r="O8" s="33"/>
      <c r="P8" s="34" t="str">
        <f t="shared" si="2"/>
        <v>-</v>
      </c>
      <c r="Q8" s="39"/>
      <c r="R8" s="39"/>
      <c r="S8" s="40" t="str">
        <f t="shared" si="3"/>
        <v>-</v>
      </c>
      <c r="T8" s="7">
        <v>12.15</v>
      </c>
      <c r="U8" s="7">
        <v>4.37</v>
      </c>
      <c r="V8" s="8">
        <f t="shared" si="4"/>
        <v>7.5335951257639531</v>
      </c>
      <c r="W8" s="4">
        <v>12.08</v>
      </c>
      <c r="X8" s="4">
        <v>7.57</v>
      </c>
      <c r="Y8" s="11">
        <f t="shared" si="5"/>
        <v>6.5612779619795818</v>
      </c>
      <c r="Z8" s="5">
        <v>11.98</v>
      </c>
      <c r="AA8" s="5">
        <v>11.6</v>
      </c>
      <c r="AB8" s="14">
        <f t="shared" si="6"/>
        <v>5.7567209717345005</v>
      </c>
      <c r="AC8" s="3"/>
      <c r="AD8" s="3"/>
      <c r="AE8" s="59" t="str">
        <f t="shared" si="7"/>
        <v>-</v>
      </c>
    </row>
    <row r="9" spans="1:31" ht="15" customHeight="1" x14ac:dyDescent="0.25">
      <c r="A9" s="22">
        <v>5</v>
      </c>
      <c r="B9" s="19" t="s">
        <v>8</v>
      </c>
      <c r="C9" s="6">
        <v>750</v>
      </c>
      <c r="D9" s="44">
        <v>69.599999999999994</v>
      </c>
      <c r="E9" s="19" t="s">
        <v>33</v>
      </c>
      <c r="F9" s="44">
        <v>26</v>
      </c>
      <c r="G9" s="6" t="s">
        <v>29</v>
      </c>
      <c r="H9" s="6" t="s">
        <v>16</v>
      </c>
      <c r="I9" s="47">
        <v>24.2</v>
      </c>
      <c r="J9" s="47">
        <f t="shared" si="0"/>
        <v>119.8</v>
      </c>
      <c r="K9" s="55"/>
      <c r="L9" s="55"/>
      <c r="M9" s="56" t="str">
        <f t="shared" si="1"/>
        <v>-</v>
      </c>
      <c r="N9" s="35"/>
      <c r="O9" s="35"/>
      <c r="P9" s="34" t="str">
        <f t="shared" si="2"/>
        <v>-</v>
      </c>
      <c r="Q9" s="41"/>
      <c r="R9" s="41"/>
      <c r="S9" s="40" t="str">
        <f t="shared" si="3"/>
        <v>-</v>
      </c>
      <c r="T9" s="9">
        <v>16.600000000000001</v>
      </c>
      <c r="U9" s="9">
        <v>3.35</v>
      </c>
      <c r="V9" s="8">
        <f t="shared" si="4"/>
        <v>7.1929509081100509</v>
      </c>
      <c r="W9" s="12">
        <v>16.54</v>
      </c>
      <c r="X9" s="12">
        <v>5.95</v>
      </c>
      <c r="Y9" s="11">
        <f t="shared" si="5"/>
        <v>6.0967555099427919</v>
      </c>
      <c r="Z9" s="15">
        <v>16.45</v>
      </c>
      <c r="AA9" s="15">
        <v>9.3000000000000007</v>
      </c>
      <c r="AB9" s="14">
        <f t="shared" si="6"/>
        <v>5.2292708435467521</v>
      </c>
      <c r="AC9" s="17">
        <v>16.32</v>
      </c>
      <c r="AD9" s="17">
        <v>12.3</v>
      </c>
      <c r="AE9" s="59">
        <f t="shared" si="7"/>
        <v>4.9816674637334604</v>
      </c>
    </row>
    <row r="10" spans="1:31" ht="15" customHeight="1" x14ac:dyDescent="0.25">
      <c r="A10" s="22">
        <v>6</v>
      </c>
      <c r="B10" s="20" t="s">
        <v>8</v>
      </c>
      <c r="C10" s="2">
        <v>750</v>
      </c>
      <c r="D10" s="44">
        <v>69.599999999999994</v>
      </c>
      <c r="E10" s="19" t="s">
        <v>33</v>
      </c>
      <c r="F10" s="44">
        <v>26</v>
      </c>
      <c r="G10" s="2" t="s">
        <v>4</v>
      </c>
      <c r="H10" s="2" t="s">
        <v>5</v>
      </c>
      <c r="I10" s="48">
        <v>12.4</v>
      </c>
      <c r="J10" s="47">
        <f t="shared" si="0"/>
        <v>108</v>
      </c>
      <c r="K10" s="55"/>
      <c r="L10" s="55"/>
      <c r="M10" s="56" t="str">
        <f t="shared" si="1"/>
        <v>-</v>
      </c>
      <c r="N10" s="35"/>
      <c r="O10" s="35"/>
      <c r="P10" s="34" t="str">
        <f t="shared" si="2"/>
        <v>-</v>
      </c>
      <c r="Q10" s="41"/>
      <c r="R10" s="41"/>
      <c r="S10" s="40" t="str">
        <f t="shared" si="3"/>
        <v>-</v>
      </c>
      <c r="T10" s="9">
        <v>16.52</v>
      </c>
      <c r="U10" s="9">
        <v>3.68</v>
      </c>
      <c r="V10" s="8">
        <f t="shared" si="4"/>
        <v>6.5796399621012744</v>
      </c>
      <c r="W10" s="12">
        <v>16.440000000000001</v>
      </c>
      <c r="X10" s="12">
        <v>6.37</v>
      </c>
      <c r="Y10" s="11">
        <f t="shared" si="5"/>
        <v>5.7294113602768446</v>
      </c>
      <c r="Z10" s="15">
        <v>16.309999999999999</v>
      </c>
      <c r="AA10" s="15">
        <v>9.92</v>
      </c>
      <c r="AB10" s="14">
        <f t="shared" si="6"/>
        <v>4.9445224580210043</v>
      </c>
      <c r="AC10" s="17">
        <v>16.18</v>
      </c>
      <c r="AD10" s="17">
        <v>13.6</v>
      </c>
      <c r="AE10" s="59">
        <f t="shared" si="7"/>
        <v>4.5444630262488186</v>
      </c>
    </row>
    <row r="11" spans="1:31" ht="15" customHeight="1" x14ac:dyDescent="0.25">
      <c r="A11" s="22">
        <v>7</v>
      </c>
      <c r="B11" s="20" t="s">
        <v>8</v>
      </c>
      <c r="C11" s="2">
        <v>750</v>
      </c>
      <c r="D11" s="44">
        <v>69.599999999999994</v>
      </c>
      <c r="E11" s="19" t="s">
        <v>33</v>
      </c>
      <c r="F11" s="44">
        <v>26</v>
      </c>
      <c r="G11" s="2" t="s">
        <v>20</v>
      </c>
      <c r="H11" s="2" t="s">
        <v>19</v>
      </c>
      <c r="I11" s="48">
        <v>6.4</v>
      </c>
      <c r="J11" s="47">
        <f t="shared" si="0"/>
        <v>102</v>
      </c>
      <c r="K11" s="55"/>
      <c r="L11" s="55"/>
      <c r="M11" s="56" t="str">
        <f t="shared" si="1"/>
        <v>-</v>
      </c>
      <c r="N11" s="35"/>
      <c r="O11" s="35"/>
      <c r="P11" s="34" t="str">
        <f t="shared" si="2"/>
        <v>-</v>
      </c>
      <c r="Q11" s="41"/>
      <c r="R11" s="41"/>
      <c r="S11" s="40" t="str">
        <f t="shared" si="3"/>
        <v>-</v>
      </c>
      <c r="T11" s="9">
        <v>11.99</v>
      </c>
      <c r="U11" s="9">
        <v>5.15</v>
      </c>
      <c r="V11" s="8">
        <f t="shared" si="4"/>
        <v>6.4778901511777605</v>
      </c>
      <c r="W11" s="12"/>
      <c r="X11" s="12"/>
      <c r="Y11" s="11" t="str">
        <f t="shared" si="5"/>
        <v>-</v>
      </c>
      <c r="Z11" s="15"/>
      <c r="AA11" s="15"/>
      <c r="AB11" s="14" t="str">
        <f t="shared" si="6"/>
        <v>-</v>
      </c>
      <c r="AC11" s="17"/>
      <c r="AD11" s="17"/>
      <c r="AE11" s="59" t="str">
        <f t="shared" si="7"/>
        <v>-</v>
      </c>
    </row>
    <row r="12" spans="1:31" ht="15" customHeight="1" x14ac:dyDescent="0.25">
      <c r="A12" s="22">
        <v>8</v>
      </c>
      <c r="B12" s="20" t="s">
        <v>8</v>
      </c>
      <c r="C12" s="2">
        <v>750</v>
      </c>
      <c r="D12" s="44">
        <v>69.599999999999994</v>
      </c>
      <c r="E12" s="19" t="s">
        <v>33</v>
      </c>
      <c r="F12" s="44">
        <v>26</v>
      </c>
      <c r="G12" s="2" t="s">
        <v>18</v>
      </c>
      <c r="H12" s="2" t="s">
        <v>17</v>
      </c>
      <c r="I12" s="48">
        <v>10</v>
      </c>
      <c r="J12" s="47">
        <f t="shared" si="0"/>
        <v>105.6</v>
      </c>
      <c r="K12" s="55"/>
      <c r="L12" s="55"/>
      <c r="M12" s="56" t="str">
        <f t="shared" si="1"/>
        <v>-</v>
      </c>
      <c r="N12" s="35"/>
      <c r="O12" s="35"/>
      <c r="P12" s="34" t="str">
        <f t="shared" si="2"/>
        <v>-</v>
      </c>
      <c r="Q12" s="41"/>
      <c r="R12" s="41"/>
      <c r="S12" s="40" t="str">
        <f t="shared" si="3"/>
        <v>-</v>
      </c>
      <c r="T12" s="9">
        <v>12.08</v>
      </c>
      <c r="U12" s="9">
        <v>5.28</v>
      </c>
      <c r="V12" s="8">
        <f t="shared" si="4"/>
        <v>6.2713224964880592</v>
      </c>
      <c r="W12" s="12">
        <v>11.94</v>
      </c>
      <c r="X12" s="12">
        <v>8.9499999999999993</v>
      </c>
      <c r="Y12" s="11">
        <f t="shared" si="5"/>
        <v>5.6146655063024626</v>
      </c>
      <c r="Z12" s="15"/>
      <c r="AA12" s="15"/>
      <c r="AB12" s="14" t="str">
        <f t="shared" si="6"/>
        <v>-</v>
      </c>
      <c r="AC12" s="17"/>
      <c r="AD12" s="17"/>
      <c r="AE12" s="59" t="str">
        <f t="shared" si="7"/>
        <v>-</v>
      </c>
    </row>
    <row r="13" spans="1:31" ht="15" customHeight="1" x14ac:dyDescent="0.25">
      <c r="A13" s="22">
        <v>9</v>
      </c>
      <c r="B13" s="20" t="s">
        <v>8</v>
      </c>
      <c r="C13" s="2">
        <v>750</v>
      </c>
      <c r="D13" s="44">
        <v>69.599999999999994</v>
      </c>
      <c r="E13" s="19" t="s">
        <v>33</v>
      </c>
      <c r="F13" s="44">
        <v>26</v>
      </c>
      <c r="G13" s="2" t="s">
        <v>18</v>
      </c>
      <c r="H13" s="2" t="s">
        <v>17</v>
      </c>
      <c r="I13" s="48">
        <v>10</v>
      </c>
      <c r="J13" s="47">
        <f t="shared" si="0"/>
        <v>105.6</v>
      </c>
      <c r="K13" s="54"/>
      <c r="L13" s="54"/>
      <c r="M13" s="56" t="str">
        <f t="shared" si="1"/>
        <v>-</v>
      </c>
      <c r="N13" s="33"/>
      <c r="O13" s="33"/>
      <c r="P13" s="34" t="str">
        <f t="shared" si="2"/>
        <v>-</v>
      </c>
      <c r="Q13" s="39"/>
      <c r="R13" s="39"/>
      <c r="S13" s="40" t="str">
        <f t="shared" si="3"/>
        <v>-</v>
      </c>
      <c r="T13" s="7">
        <v>16.25</v>
      </c>
      <c r="U13" s="7">
        <v>4.3</v>
      </c>
      <c r="V13" s="8">
        <f t="shared" si="4"/>
        <v>5.7245080500894456</v>
      </c>
      <c r="W13" s="4">
        <v>16.170000000000002</v>
      </c>
      <c r="X13" s="4">
        <v>7.31</v>
      </c>
      <c r="Y13" s="11">
        <f t="shared" si="5"/>
        <v>5.076026182143047</v>
      </c>
      <c r="Z13" s="5">
        <v>16.059999999999999</v>
      </c>
      <c r="AA13" s="5">
        <v>10.57</v>
      </c>
      <c r="AB13" s="14">
        <f t="shared" si="6"/>
        <v>4.7126963574391683</v>
      </c>
      <c r="AC13" s="3"/>
      <c r="AD13" s="3"/>
      <c r="AE13" s="59" t="str">
        <f t="shared" si="7"/>
        <v>-</v>
      </c>
    </row>
    <row r="14" spans="1:31" ht="15" customHeight="1" x14ac:dyDescent="0.25">
      <c r="A14" s="22">
        <v>10</v>
      </c>
      <c r="B14" s="20" t="s">
        <v>21</v>
      </c>
      <c r="C14" s="2">
        <v>1000</v>
      </c>
      <c r="D14" s="45">
        <v>60</v>
      </c>
      <c r="E14" s="19" t="s">
        <v>33</v>
      </c>
      <c r="F14" s="44">
        <v>26</v>
      </c>
      <c r="G14" s="2" t="s">
        <v>6</v>
      </c>
      <c r="H14" s="2" t="s">
        <v>7</v>
      </c>
      <c r="I14" s="48">
        <v>8.6</v>
      </c>
      <c r="J14" s="47">
        <f t="shared" si="0"/>
        <v>94.6</v>
      </c>
      <c r="K14" s="55"/>
      <c r="L14" s="55"/>
      <c r="M14" s="56" t="str">
        <f t="shared" si="1"/>
        <v>-</v>
      </c>
      <c r="N14" s="35"/>
      <c r="O14" s="35"/>
      <c r="P14" s="34" t="str">
        <f t="shared" si="2"/>
        <v>-</v>
      </c>
      <c r="Q14" s="41"/>
      <c r="R14" s="41"/>
      <c r="S14" s="40" t="str">
        <f t="shared" si="3"/>
        <v>-</v>
      </c>
      <c r="T14" s="9">
        <v>11.8</v>
      </c>
      <c r="U14" s="9">
        <v>4.92</v>
      </c>
      <c r="V14" s="8">
        <f t="shared" si="4"/>
        <v>6.8898994074686506</v>
      </c>
      <c r="W14" s="12">
        <v>11.73</v>
      </c>
      <c r="X14" s="12">
        <v>8.82</v>
      </c>
      <c r="Y14" s="11">
        <f t="shared" si="5"/>
        <v>5.7994212177624673</v>
      </c>
      <c r="Z14" s="15">
        <v>11.59</v>
      </c>
      <c r="AA14" s="15">
        <v>14.2</v>
      </c>
      <c r="AB14" s="14">
        <f t="shared" si="6"/>
        <v>4.8609170119943128</v>
      </c>
      <c r="AC14" s="17"/>
      <c r="AD14" s="17"/>
      <c r="AE14" s="59" t="str">
        <f t="shared" si="7"/>
        <v>-</v>
      </c>
    </row>
    <row r="15" spans="1:31" ht="15" customHeight="1" x14ac:dyDescent="0.25">
      <c r="A15" s="22">
        <v>11</v>
      </c>
      <c r="B15" s="20" t="s">
        <v>21</v>
      </c>
      <c r="C15" s="2">
        <v>1000</v>
      </c>
      <c r="D15" s="45">
        <v>60</v>
      </c>
      <c r="E15" s="19" t="s">
        <v>33</v>
      </c>
      <c r="F15" s="44">
        <v>26</v>
      </c>
      <c r="G15" s="6" t="s">
        <v>29</v>
      </c>
      <c r="H15" s="6" t="s">
        <v>16</v>
      </c>
      <c r="I15" s="47">
        <v>24.2</v>
      </c>
      <c r="J15" s="47">
        <f t="shared" si="0"/>
        <v>110.2</v>
      </c>
      <c r="K15" s="55"/>
      <c r="L15" s="55"/>
      <c r="M15" s="56" t="str">
        <f t="shared" si="1"/>
        <v>-</v>
      </c>
      <c r="N15" s="35"/>
      <c r="O15" s="35"/>
      <c r="P15" s="34" t="str">
        <f t="shared" si="2"/>
        <v>-</v>
      </c>
      <c r="Q15" s="41"/>
      <c r="R15" s="41"/>
      <c r="S15" s="40" t="str">
        <f t="shared" si="3"/>
        <v>-</v>
      </c>
      <c r="T15" s="9">
        <v>15.84</v>
      </c>
      <c r="U15" s="9">
        <v>4.21</v>
      </c>
      <c r="V15" s="8">
        <f t="shared" si="4"/>
        <v>5.9982245255404409</v>
      </c>
      <c r="W15" s="12">
        <v>15.74</v>
      </c>
      <c r="X15" s="12">
        <v>7.18</v>
      </c>
      <c r="Y15" s="11">
        <f t="shared" si="5"/>
        <v>5.3091143335468782</v>
      </c>
      <c r="Z15" s="15">
        <v>15.64</v>
      </c>
      <c r="AA15" s="15">
        <v>11.22</v>
      </c>
      <c r="AB15" s="14">
        <f t="shared" si="6"/>
        <v>4.5589033102196934</v>
      </c>
      <c r="AC15" s="17"/>
      <c r="AD15" s="17"/>
      <c r="AE15" s="59" t="str">
        <f t="shared" si="7"/>
        <v>-</v>
      </c>
    </row>
    <row r="16" spans="1:31" ht="15" customHeight="1" x14ac:dyDescent="0.25">
      <c r="A16" s="22">
        <v>12</v>
      </c>
      <c r="B16" s="20" t="s">
        <v>21</v>
      </c>
      <c r="C16" s="2">
        <v>1000</v>
      </c>
      <c r="D16" s="45">
        <v>60</v>
      </c>
      <c r="E16" s="19" t="s">
        <v>33</v>
      </c>
      <c r="F16" s="44">
        <v>26</v>
      </c>
      <c r="G16" s="6" t="s">
        <v>29</v>
      </c>
      <c r="H16" s="6" t="s">
        <v>16</v>
      </c>
      <c r="I16" s="47">
        <v>24.2</v>
      </c>
      <c r="J16" s="47">
        <f t="shared" si="0"/>
        <v>110.2</v>
      </c>
      <c r="K16" s="55"/>
      <c r="L16" s="55"/>
      <c r="M16" s="56" t="str">
        <f t="shared" si="1"/>
        <v>-</v>
      </c>
      <c r="N16" s="35"/>
      <c r="O16" s="35"/>
      <c r="P16" s="34" t="str">
        <f t="shared" si="2"/>
        <v>-</v>
      </c>
      <c r="Q16" s="41"/>
      <c r="R16" s="41"/>
      <c r="S16" s="40" t="str">
        <f t="shared" si="3"/>
        <v>-</v>
      </c>
      <c r="T16" s="9">
        <v>11.68</v>
      </c>
      <c r="U16" s="9">
        <v>5.71</v>
      </c>
      <c r="V16" s="8">
        <f t="shared" si="4"/>
        <v>5.9976489216227247</v>
      </c>
      <c r="W16" s="12">
        <v>11.61</v>
      </c>
      <c r="X16" s="12">
        <v>9.23</v>
      </c>
      <c r="Y16" s="11">
        <f t="shared" si="5"/>
        <v>5.599088468397345</v>
      </c>
      <c r="Z16" s="15">
        <v>11.61</v>
      </c>
      <c r="AA16" s="15">
        <v>14.27</v>
      </c>
      <c r="AB16" s="14">
        <f t="shared" si="6"/>
        <v>4.8287396929042279</v>
      </c>
      <c r="AC16" s="17"/>
      <c r="AD16" s="17"/>
      <c r="AE16" s="59" t="str">
        <f t="shared" si="7"/>
        <v>-</v>
      </c>
    </row>
    <row r="17" spans="1:31" ht="15" customHeight="1" x14ac:dyDescent="0.25">
      <c r="A17" s="22">
        <v>13</v>
      </c>
      <c r="B17" s="20" t="s">
        <v>21</v>
      </c>
      <c r="C17" s="2">
        <v>1000</v>
      </c>
      <c r="D17" s="45">
        <v>60</v>
      </c>
      <c r="E17" s="19" t="s">
        <v>33</v>
      </c>
      <c r="F17" s="44">
        <v>26</v>
      </c>
      <c r="G17" s="2" t="s">
        <v>6</v>
      </c>
      <c r="H17" s="2" t="s">
        <v>5</v>
      </c>
      <c r="I17" s="48">
        <v>13</v>
      </c>
      <c r="J17" s="47">
        <f t="shared" si="0"/>
        <v>99</v>
      </c>
      <c r="K17" s="55"/>
      <c r="L17" s="55"/>
      <c r="M17" s="56" t="str">
        <f t="shared" si="1"/>
        <v>-</v>
      </c>
      <c r="N17" s="35"/>
      <c r="O17" s="35"/>
      <c r="P17" s="34" t="str">
        <f t="shared" si="2"/>
        <v>-</v>
      </c>
      <c r="Q17" s="41"/>
      <c r="R17" s="41"/>
      <c r="S17" s="40" t="str">
        <f t="shared" si="3"/>
        <v>-</v>
      </c>
      <c r="T17" s="9">
        <v>11.73</v>
      </c>
      <c r="U17" s="9">
        <v>5.7</v>
      </c>
      <c r="V17" s="8">
        <f t="shared" si="4"/>
        <v>5.9825608351654926</v>
      </c>
      <c r="W17" s="12">
        <v>11.63</v>
      </c>
      <c r="X17" s="12">
        <v>9.6999999999999993</v>
      </c>
      <c r="Y17" s="11">
        <f t="shared" si="5"/>
        <v>5.318630275416405</v>
      </c>
      <c r="Z17" s="15">
        <v>11.55</v>
      </c>
      <c r="AA17" s="15">
        <v>14.85</v>
      </c>
      <c r="AB17" s="14">
        <f t="shared" si="6"/>
        <v>4.6642470884895122</v>
      </c>
      <c r="AC17" s="17"/>
      <c r="AD17" s="17"/>
      <c r="AE17" s="59" t="str">
        <f t="shared" si="7"/>
        <v>-</v>
      </c>
    </row>
    <row r="18" spans="1:31" ht="15" customHeight="1" x14ac:dyDescent="0.25">
      <c r="A18" s="22">
        <v>14</v>
      </c>
      <c r="B18" s="20" t="s">
        <v>21</v>
      </c>
      <c r="C18" s="2">
        <v>1000</v>
      </c>
      <c r="D18" s="45">
        <v>60</v>
      </c>
      <c r="E18" s="19" t="s">
        <v>33</v>
      </c>
      <c r="F18" s="44">
        <v>26</v>
      </c>
      <c r="G18" s="2" t="s">
        <v>20</v>
      </c>
      <c r="H18" s="2" t="s">
        <v>19</v>
      </c>
      <c r="I18" s="48">
        <v>6.4</v>
      </c>
      <c r="J18" s="47">
        <f t="shared" si="0"/>
        <v>92.4</v>
      </c>
      <c r="K18" s="55"/>
      <c r="L18" s="55"/>
      <c r="M18" s="56" t="str">
        <f t="shared" si="1"/>
        <v>-</v>
      </c>
      <c r="N18" s="35"/>
      <c r="O18" s="35"/>
      <c r="P18" s="34" t="str">
        <f t="shared" si="2"/>
        <v>-</v>
      </c>
      <c r="Q18" s="41"/>
      <c r="R18" s="41"/>
      <c r="S18" s="40" t="str">
        <f t="shared" si="3"/>
        <v>-</v>
      </c>
      <c r="T18" s="9">
        <v>11.26</v>
      </c>
      <c r="U18" s="9">
        <v>6.28</v>
      </c>
      <c r="V18" s="8">
        <f t="shared" si="4"/>
        <v>5.656684504078469</v>
      </c>
      <c r="W18" s="12">
        <v>11.82</v>
      </c>
      <c r="X18" s="12">
        <v>10.73</v>
      </c>
      <c r="Y18" s="11">
        <f t="shared" si="5"/>
        <v>4.7307941584153728</v>
      </c>
      <c r="Z18" s="15"/>
      <c r="AA18" s="15"/>
      <c r="AB18" s="14" t="str">
        <f t="shared" si="6"/>
        <v>-</v>
      </c>
      <c r="AC18" s="17"/>
      <c r="AD18" s="17"/>
      <c r="AE18" s="59" t="str">
        <f t="shared" si="7"/>
        <v>-</v>
      </c>
    </row>
    <row r="19" spans="1:31" ht="15" customHeight="1" x14ac:dyDescent="0.25">
      <c r="A19" s="22">
        <v>15</v>
      </c>
      <c r="B19" s="20" t="s">
        <v>21</v>
      </c>
      <c r="C19" s="2">
        <v>1000</v>
      </c>
      <c r="D19" s="45">
        <v>60</v>
      </c>
      <c r="E19" s="19" t="s">
        <v>33</v>
      </c>
      <c r="F19" s="44">
        <v>26</v>
      </c>
      <c r="G19" s="2" t="s">
        <v>6</v>
      </c>
      <c r="H19" s="2" t="s">
        <v>5</v>
      </c>
      <c r="I19" s="48">
        <v>13</v>
      </c>
      <c r="J19" s="47">
        <f t="shared" si="0"/>
        <v>99</v>
      </c>
      <c r="K19" s="55"/>
      <c r="L19" s="55"/>
      <c r="M19" s="56" t="str">
        <f t="shared" si="1"/>
        <v>-</v>
      </c>
      <c r="N19" s="35"/>
      <c r="O19" s="35"/>
      <c r="P19" s="34" t="str">
        <f t="shared" si="2"/>
        <v>-</v>
      </c>
      <c r="Q19" s="41"/>
      <c r="R19" s="41"/>
      <c r="S19" s="40" t="str">
        <f t="shared" si="3"/>
        <v>-</v>
      </c>
      <c r="T19" s="9">
        <v>15.88</v>
      </c>
      <c r="U19" s="9">
        <v>4.7</v>
      </c>
      <c r="V19" s="8">
        <f t="shared" si="4"/>
        <v>5.3593440162924049</v>
      </c>
      <c r="W19" s="12">
        <v>15.81</v>
      </c>
      <c r="X19" s="12">
        <v>6.68</v>
      </c>
      <c r="Y19" s="11">
        <f t="shared" si="5"/>
        <v>5.6812371462009565</v>
      </c>
      <c r="Z19" s="15">
        <v>15.67</v>
      </c>
      <c r="AA19" s="15">
        <v>12.65</v>
      </c>
      <c r="AB19" s="14">
        <f t="shared" si="6"/>
        <v>4.0358077038524307</v>
      </c>
      <c r="AC19" s="17"/>
      <c r="AD19" s="17"/>
      <c r="AE19" s="59" t="str">
        <f t="shared" si="7"/>
        <v>-</v>
      </c>
    </row>
    <row r="20" spans="1:31" ht="15" customHeight="1" x14ac:dyDescent="0.25">
      <c r="A20" s="22">
        <v>16</v>
      </c>
      <c r="B20" s="20" t="s">
        <v>21</v>
      </c>
      <c r="C20" s="2">
        <v>1000</v>
      </c>
      <c r="D20" s="45">
        <v>60</v>
      </c>
      <c r="E20" s="19" t="s">
        <v>33</v>
      </c>
      <c r="F20" s="44">
        <v>26</v>
      </c>
      <c r="G20" s="2" t="s">
        <v>18</v>
      </c>
      <c r="H20" s="2" t="s">
        <v>17</v>
      </c>
      <c r="I20" s="48">
        <v>10</v>
      </c>
      <c r="J20" s="47">
        <f t="shared" si="0"/>
        <v>96</v>
      </c>
      <c r="K20" s="55"/>
      <c r="L20" s="55"/>
      <c r="M20" s="56" t="str">
        <f t="shared" si="1"/>
        <v>-</v>
      </c>
      <c r="N20" s="35"/>
      <c r="O20" s="35"/>
      <c r="P20" s="34" t="str">
        <f t="shared" si="2"/>
        <v>-</v>
      </c>
      <c r="Q20" s="41"/>
      <c r="R20" s="41"/>
      <c r="S20" s="40" t="str">
        <f t="shared" si="3"/>
        <v>-</v>
      </c>
      <c r="T20" s="9">
        <v>11.9</v>
      </c>
      <c r="U20" s="9">
        <v>6.5</v>
      </c>
      <c r="V20" s="8">
        <f t="shared" si="4"/>
        <v>5.1712992889463472</v>
      </c>
      <c r="W20" s="12">
        <v>11.76</v>
      </c>
      <c r="X20" s="12">
        <v>11.44</v>
      </c>
      <c r="Y20" s="11">
        <f t="shared" si="5"/>
        <v>4.459825888397317</v>
      </c>
      <c r="Z20" s="15">
        <v>11.6</v>
      </c>
      <c r="AA20" s="15">
        <v>16.86</v>
      </c>
      <c r="AB20" s="14">
        <f t="shared" si="6"/>
        <v>4.0904814496666262</v>
      </c>
      <c r="AC20" s="17"/>
      <c r="AD20" s="17"/>
      <c r="AE20" s="59" t="str">
        <f t="shared" si="7"/>
        <v>-</v>
      </c>
    </row>
    <row r="21" spans="1:31" ht="15" customHeight="1" x14ac:dyDescent="0.25">
      <c r="A21" s="22">
        <v>17</v>
      </c>
      <c r="B21" s="20" t="s">
        <v>21</v>
      </c>
      <c r="C21" s="2">
        <v>1000</v>
      </c>
      <c r="D21" s="45">
        <v>60</v>
      </c>
      <c r="E21" s="19" t="s">
        <v>33</v>
      </c>
      <c r="F21" s="44">
        <v>26</v>
      </c>
      <c r="G21" s="2" t="s">
        <v>6</v>
      </c>
      <c r="H21" s="2" t="s">
        <v>7</v>
      </c>
      <c r="I21" s="48">
        <v>8.6</v>
      </c>
      <c r="J21" s="47">
        <f t="shared" si="0"/>
        <v>94.6</v>
      </c>
      <c r="K21" s="55"/>
      <c r="L21" s="55"/>
      <c r="M21" s="56" t="str">
        <f t="shared" si="1"/>
        <v>-</v>
      </c>
      <c r="N21" s="35"/>
      <c r="O21" s="35"/>
      <c r="P21" s="34" t="str">
        <f t="shared" si="2"/>
        <v>-</v>
      </c>
      <c r="Q21" s="41"/>
      <c r="R21" s="41"/>
      <c r="S21" s="40" t="str">
        <f t="shared" si="3"/>
        <v>-</v>
      </c>
      <c r="T21" s="9">
        <v>15.95</v>
      </c>
      <c r="U21" s="9">
        <v>4.8600000000000003</v>
      </c>
      <c r="V21" s="8">
        <f t="shared" si="4"/>
        <v>5.160158416863398</v>
      </c>
      <c r="W21" s="12">
        <v>15.92</v>
      </c>
      <c r="X21" s="12">
        <v>8.6</v>
      </c>
      <c r="Y21" s="11">
        <f t="shared" si="5"/>
        <v>4.382377001285497</v>
      </c>
      <c r="Z21" s="15">
        <v>15.6</v>
      </c>
      <c r="AA21" s="15">
        <v>12.48</v>
      </c>
      <c r="AB21" s="14">
        <f t="shared" si="6"/>
        <v>4.1091387245233397</v>
      </c>
      <c r="AC21" s="17"/>
      <c r="AD21" s="17"/>
      <c r="AE21" s="59" t="str">
        <f t="shared" si="7"/>
        <v>-</v>
      </c>
    </row>
    <row r="22" spans="1:31" ht="15" customHeight="1" x14ac:dyDescent="0.25">
      <c r="A22" s="22">
        <v>18</v>
      </c>
      <c r="B22" s="20" t="s">
        <v>21</v>
      </c>
      <c r="C22" s="2">
        <v>1000</v>
      </c>
      <c r="D22" s="45">
        <v>60</v>
      </c>
      <c r="E22" s="19" t="s">
        <v>33</v>
      </c>
      <c r="F22" s="44">
        <v>26</v>
      </c>
      <c r="G22" s="2" t="s">
        <v>20</v>
      </c>
      <c r="H22" s="2" t="s">
        <v>19</v>
      </c>
      <c r="I22" s="48">
        <v>6.4</v>
      </c>
      <c r="J22" s="47">
        <f t="shared" si="0"/>
        <v>92.4</v>
      </c>
      <c r="K22" s="55"/>
      <c r="L22" s="55"/>
      <c r="M22" s="56" t="str">
        <f t="shared" si="1"/>
        <v>-</v>
      </c>
      <c r="N22" s="35"/>
      <c r="O22" s="35"/>
      <c r="P22" s="34" t="str">
        <f t="shared" si="2"/>
        <v>-</v>
      </c>
      <c r="Q22" s="41"/>
      <c r="R22" s="41"/>
      <c r="S22" s="40" t="str">
        <f t="shared" si="3"/>
        <v>-</v>
      </c>
      <c r="T22" s="9">
        <v>16.190000000000001</v>
      </c>
      <c r="U22" s="9">
        <v>5</v>
      </c>
      <c r="V22" s="8">
        <f t="shared" si="4"/>
        <v>4.9413218035824578</v>
      </c>
      <c r="W22" s="12">
        <v>16.100000000000001</v>
      </c>
      <c r="X22" s="12">
        <v>8.25</v>
      </c>
      <c r="Y22" s="11">
        <f t="shared" si="5"/>
        <v>4.5172219085262562</v>
      </c>
      <c r="Z22" s="15">
        <v>15.95</v>
      </c>
      <c r="AA22" s="15">
        <v>12.7</v>
      </c>
      <c r="AB22" s="14">
        <f t="shared" si="6"/>
        <v>3.9493495914891521</v>
      </c>
      <c r="AC22" s="17"/>
      <c r="AD22" s="17"/>
      <c r="AE22" s="59" t="str">
        <f t="shared" si="7"/>
        <v>-</v>
      </c>
    </row>
    <row r="23" spans="1:31" ht="15" customHeight="1" x14ac:dyDescent="0.25">
      <c r="A23" s="22">
        <v>19</v>
      </c>
      <c r="B23" s="20" t="s">
        <v>21</v>
      </c>
      <c r="C23" s="2">
        <v>1000</v>
      </c>
      <c r="D23" s="45">
        <v>60</v>
      </c>
      <c r="E23" s="19" t="s">
        <v>33</v>
      </c>
      <c r="F23" s="44">
        <v>26</v>
      </c>
      <c r="G23" s="2" t="s">
        <v>18</v>
      </c>
      <c r="H23" s="2" t="s">
        <v>17</v>
      </c>
      <c r="I23" s="48">
        <v>10</v>
      </c>
      <c r="J23" s="47">
        <f t="shared" si="0"/>
        <v>96</v>
      </c>
      <c r="K23" s="55"/>
      <c r="L23" s="55"/>
      <c r="M23" s="56" t="str">
        <f t="shared" si="1"/>
        <v>-</v>
      </c>
      <c r="N23" s="35"/>
      <c r="O23" s="35"/>
      <c r="P23" s="34" t="str">
        <f t="shared" si="2"/>
        <v>-</v>
      </c>
      <c r="Q23" s="41"/>
      <c r="R23" s="41"/>
      <c r="S23" s="40" t="str">
        <f t="shared" si="3"/>
        <v>-</v>
      </c>
      <c r="T23" s="9">
        <v>16.079999999999998</v>
      </c>
      <c r="U23" s="9">
        <v>5.35</v>
      </c>
      <c r="V23" s="8">
        <f t="shared" si="4"/>
        <v>4.6496489515041617</v>
      </c>
      <c r="W23" s="12">
        <v>15.97</v>
      </c>
      <c r="X23" s="12">
        <v>9.3000000000000007</v>
      </c>
      <c r="Y23" s="11">
        <f t="shared" si="5"/>
        <v>4.039832750924111</v>
      </c>
      <c r="Z23" s="15">
        <v>15.85</v>
      </c>
      <c r="AA23" s="15">
        <v>13.36</v>
      </c>
      <c r="AB23" s="14">
        <f t="shared" si="6"/>
        <v>3.7779330928049264</v>
      </c>
      <c r="AC23" s="17"/>
      <c r="AD23" s="17"/>
      <c r="AE23" s="59" t="str">
        <f t="shared" si="7"/>
        <v>-</v>
      </c>
    </row>
    <row r="24" spans="1:31" ht="15" customHeight="1" x14ac:dyDescent="0.25">
      <c r="A24" s="22">
        <v>20</v>
      </c>
      <c r="B24" s="20" t="s">
        <v>23</v>
      </c>
      <c r="C24" s="2">
        <v>700</v>
      </c>
      <c r="D24" s="45">
        <v>85</v>
      </c>
      <c r="E24" s="19" t="s">
        <v>33</v>
      </c>
      <c r="F24" s="44">
        <v>26</v>
      </c>
      <c r="G24" s="2" t="s">
        <v>6</v>
      </c>
      <c r="H24" s="2" t="s">
        <v>5</v>
      </c>
      <c r="I24" s="48">
        <v>13</v>
      </c>
      <c r="J24" s="47">
        <f t="shared" si="0"/>
        <v>124</v>
      </c>
      <c r="K24" s="54"/>
      <c r="L24" s="54"/>
      <c r="M24" s="56" t="str">
        <f t="shared" si="1"/>
        <v>-</v>
      </c>
      <c r="N24" s="33"/>
      <c r="O24" s="33"/>
      <c r="P24" s="34" t="str">
        <f t="shared" si="2"/>
        <v>-</v>
      </c>
      <c r="Q24" s="39"/>
      <c r="R24" s="39"/>
      <c r="S24" s="40" t="str">
        <f t="shared" si="3"/>
        <v>-</v>
      </c>
      <c r="T24" s="7">
        <v>11.62</v>
      </c>
      <c r="U24" s="7">
        <v>3.8</v>
      </c>
      <c r="V24" s="8">
        <f t="shared" si="4"/>
        <v>9.0587915572062698</v>
      </c>
      <c r="W24" s="4">
        <v>11.56</v>
      </c>
      <c r="X24" s="4">
        <v>6.42</v>
      </c>
      <c r="Y24" s="11">
        <f t="shared" si="5"/>
        <v>8.0845972253662328</v>
      </c>
      <c r="Z24" s="5">
        <v>11.47</v>
      </c>
      <c r="AA24" s="5">
        <v>9.6999999999999993</v>
      </c>
      <c r="AB24" s="14">
        <f t="shared" si="6"/>
        <v>7.1904295382845431</v>
      </c>
      <c r="AC24" s="3">
        <v>11.47</v>
      </c>
      <c r="AD24" s="3">
        <v>13.4</v>
      </c>
      <c r="AE24" s="59">
        <f t="shared" si="7"/>
        <v>6.5062655337089614</v>
      </c>
    </row>
    <row r="25" spans="1:31" ht="15" customHeight="1" x14ac:dyDescent="0.25">
      <c r="A25" s="22">
        <v>21</v>
      </c>
      <c r="B25" s="20" t="s">
        <v>23</v>
      </c>
      <c r="C25" s="2">
        <v>700</v>
      </c>
      <c r="D25" s="45">
        <v>85</v>
      </c>
      <c r="E25" s="19" t="s">
        <v>33</v>
      </c>
      <c r="F25" s="44">
        <v>26</v>
      </c>
      <c r="G25" s="6" t="s">
        <v>29</v>
      </c>
      <c r="H25" s="6" t="s">
        <v>16</v>
      </c>
      <c r="I25" s="47">
        <v>24.2</v>
      </c>
      <c r="J25" s="47">
        <f t="shared" si="0"/>
        <v>135.19999999999999</v>
      </c>
      <c r="K25" s="54"/>
      <c r="L25" s="54"/>
      <c r="M25" s="56" t="str">
        <f t="shared" si="1"/>
        <v>-</v>
      </c>
      <c r="N25" s="33"/>
      <c r="O25" s="33"/>
      <c r="P25" s="34" t="str">
        <f t="shared" si="2"/>
        <v>-</v>
      </c>
      <c r="Q25" s="39"/>
      <c r="R25" s="39"/>
      <c r="S25" s="40" t="str">
        <f t="shared" si="3"/>
        <v>-</v>
      </c>
      <c r="T25" s="7">
        <v>11.55</v>
      </c>
      <c r="U25" s="7">
        <v>3.86</v>
      </c>
      <c r="V25" s="8">
        <f t="shared" si="4"/>
        <v>8.9720296974182983</v>
      </c>
      <c r="W25" s="4">
        <v>11.54</v>
      </c>
      <c r="X25" s="4">
        <v>6.44</v>
      </c>
      <c r="Y25" s="11">
        <f t="shared" si="5"/>
        <v>8.0734577004639547</v>
      </c>
      <c r="Z25" s="5">
        <v>11.4</v>
      </c>
      <c r="AA25" s="5">
        <v>9.8800000000000008</v>
      </c>
      <c r="AB25" s="14">
        <f t="shared" si="6"/>
        <v>7.1027771858796775</v>
      </c>
      <c r="AC25" s="3">
        <v>11.3</v>
      </c>
      <c r="AD25" s="3">
        <v>13.1</v>
      </c>
      <c r="AE25" s="59">
        <f t="shared" si="7"/>
        <v>6.7553874214686216</v>
      </c>
    </row>
    <row r="26" spans="1:31" ht="15" customHeight="1" x14ac:dyDescent="0.25">
      <c r="A26" s="22">
        <v>22</v>
      </c>
      <c r="B26" s="20" t="s">
        <v>23</v>
      </c>
      <c r="C26" s="2">
        <v>700</v>
      </c>
      <c r="D26" s="45">
        <v>85</v>
      </c>
      <c r="E26" s="19" t="s">
        <v>33</v>
      </c>
      <c r="F26" s="44">
        <v>26</v>
      </c>
      <c r="G26" s="2" t="s">
        <v>6</v>
      </c>
      <c r="H26" s="2" t="s">
        <v>7</v>
      </c>
      <c r="I26" s="48">
        <v>8.6</v>
      </c>
      <c r="J26" s="47">
        <f t="shared" si="0"/>
        <v>119.6</v>
      </c>
      <c r="K26" s="54"/>
      <c r="L26" s="54"/>
      <c r="M26" s="56" t="str">
        <f t="shared" si="1"/>
        <v>-</v>
      </c>
      <c r="N26" s="33"/>
      <c r="O26" s="33"/>
      <c r="P26" s="34" t="str">
        <f t="shared" si="2"/>
        <v>-</v>
      </c>
      <c r="Q26" s="39"/>
      <c r="R26" s="39"/>
      <c r="S26" s="40" t="str">
        <f t="shared" si="3"/>
        <v>-</v>
      </c>
      <c r="T26" s="7">
        <v>11.66</v>
      </c>
      <c r="U26" s="7">
        <v>4.22</v>
      </c>
      <c r="V26" s="8">
        <f t="shared" si="4"/>
        <v>8.1292221147358408</v>
      </c>
      <c r="W26" s="4">
        <v>11.56</v>
      </c>
      <c r="X26" s="4">
        <v>7.48</v>
      </c>
      <c r="Y26" s="11">
        <f t="shared" si="5"/>
        <v>6.9389190089373276</v>
      </c>
      <c r="Z26" s="5">
        <v>11.46</v>
      </c>
      <c r="AA26" s="5">
        <v>11.2</v>
      </c>
      <c r="AB26" s="14">
        <f t="shared" si="6"/>
        <v>6.2328596360009971</v>
      </c>
      <c r="AC26" s="3"/>
      <c r="AD26" s="3"/>
      <c r="AE26" s="59" t="str">
        <f t="shared" si="7"/>
        <v>-</v>
      </c>
    </row>
    <row r="27" spans="1:31" ht="15" customHeight="1" x14ac:dyDescent="0.25">
      <c r="A27" s="22">
        <v>23</v>
      </c>
      <c r="B27" s="20" t="s">
        <v>23</v>
      </c>
      <c r="C27" s="2">
        <v>700</v>
      </c>
      <c r="D27" s="45">
        <v>85</v>
      </c>
      <c r="E27" s="19" t="s">
        <v>33</v>
      </c>
      <c r="F27" s="44">
        <v>26</v>
      </c>
      <c r="G27" s="2" t="s">
        <v>6</v>
      </c>
      <c r="H27" s="2" t="s">
        <v>5</v>
      </c>
      <c r="I27" s="48">
        <v>13</v>
      </c>
      <c r="J27" s="47">
        <f t="shared" si="0"/>
        <v>124</v>
      </c>
      <c r="K27" s="55"/>
      <c r="L27" s="55"/>
      <c r="M27" s="56" t="str">
        <f t="shared" si="1"/>
        <v>-</v>
      </c>
      <c r="N27" s="35"/>
      <c r="O27" s="35"/>
      <c r="P27" s="34" t="str">
        <f t="shared" si="2"/>
        <v>-</v>
      </c>
      <c r="Q27" s="41"/>
      <c r="R27" s="41"/>
      <c r="S27" s="40" t="str">
        <f t="shared" si="3"/>
        <v>-</v>
      </c>
      <c r="T27" s="9">
        <v>15.67</v>
      </c>
      <c r="U27" s="9">
        <v>3.19</v>
      </c>
      <c r="V27" s="8">
        <f t="shared" si="4"/>
        <v>8.0020325162591295</v>
      </c>
      <c r="W27" s="12">
        <v>15.61</v>
      </c>
      <c r="X27" s="12">
        <v>5.05</v>
      </c>
      <c r="Y27" s="11">
        <f t="shared" si="5"/>
        <v>7.6112672125636651</v>
      </c>
      <c r="Z27" s="15">
        <v>15.52</v>
      </c>
      <c r="AA27" s="15">
        <v>7.56</v>
      </c>
      <c r="AB27" s="14">
        <f t="shared" si="6"/>
        <v>6.8183057873779527</v>
      </c>
      <c r="AC27" s="17">
        <v>15.43</v>
      </c>
      <c r="AD27" s="17">
        <v>10.3</v>
      </c>
      <c r="AE27" s="59">
        <f t="shared" si="7"/>
        <v>6.2921178639518276</v>
      </c>
    </row>
    <row r="28" spans="1:31" ht="15" customHeight="1" x14ac:dyDescent="0.25">
      <c r="A28" s="22">
        <v>24</v>
      </c>
      <c r="B28" s="20" t="s">
        <v>23</v>
      </c>
      <c r="C28" s="2">
        <v>700</v>
      </c>
      <c r="D28" s="45">
        <v>85</v>
      </c>
      <c r="E28" s="19" t="s">
        <v>33</v>
      </c>
      <c r="F28" s="44">
        <v>26</v>
      </c>
      <c r="G28" s="6" t="s">
        <v>29</v>
      </c>
      <c r="H28" s="6" t="s">
        <v>16</v>
      </c>
      <c r="I28" s="47">
        <v>24.2</v>
      </c>
      <c r="J28" s="47">
        <f t="shared" si="0"/>
        <v>135.19999999999999</v>
      </c>
      <c r="K28" s="55"/>
      <c r="L28" s="55"/>
      <c r="M28" s="56" t="str">
        <f t="shared" si="1"/>
        <v>-</v>
      </c>
      <c r="N28" s="35"/>
      <c r="O28" s="35"/>
      <c r="P28" s="34" t="str">
        <f t="shared" si="2"/>
        <v>-</v>
      </c>
      <c r="Q28" s="41"/>
      <c r="R28" s="41"/>
      <c r="S28" s="40" t="str">
        <f t="shared" si="3"/>
        <v>-</v>
      </c>
      <c r="T28" s="9">
        <v>15.67</v>
      </c>
      <c r="U28" s="9">
        <v>3.25</v>
      </c>
      <c r="V28" s="8">
        <f t="shared" si="4"/>
        <v>7.8543026851897304</v>
      </c>
      <c r="W28" s="12">
        <v>15.6</v>
      </c>
      <c r="X28" s="12">
        <v>5.44</v>
      </c>
      <c r="Y28" s="11">
        <f t="shared" si="5"/>
        <v>7.0701357466063346</v>
      </c>
      <c r="Z28" s="15">
        <v>15.51</v>
      </c>
      <c r="AA28" s="15">
        <v>8.07</v>
      </c>
      <c r="AB28" s="14">
        <f t="shared" si="6"/>
        <v>6.3915273912901061</v>
      </c>
      <c r="AC28" s="17">
        <v>15.41</v>
      </c>
      <c r="AD28" s="17">
        <v>10.23</v>
      </c>
      <c r="AE28" s="59">
        <f t="shared" si="7"/>
        <v>6.3433945914949028</v>
      </c>
    </row>
    <row r="29" spans="1:31" ht="15" customHeight="1" x14ac:dyDescent="0.25">
      <c r="A29" s="22">
        <v>25</v>
      </c>
      <c r="B29" s="20" t="s">
        <v>23</v>
      </c>
      <c r="C29" s="2">
        <v>700</v>
      </c>
      <c r="D29" s="45">
        <v>85</v>
      </c>
      <c r="E29" s="19" t="s">
        <v>33</v>
      </c>
      <c r="F29" s="44">
        <v>26</v>
      </c>
      <c r="G29" s="2" t="s">
        <v>6</v>
      </c>
      <c r="H29" s="2" t="s">
        <v>7</v>
      </c>
      <c r="I29" s="48">
        <v>8.6</v>
      </c>
      <c r="J29" s="47">
        <f t="shared" si="0"/>
        <v>119.6</v>
      </c>
      <c r="K29" s="55"/>
      <c r="L29" s="55"/>
      <c r="M29" s="56" t="str">
        <f t="shared" si="1"/>
        <v>-</v>
      </c>
      <c r="N29" s="35"/>
      <c r="O29" s="35"/>
      <c r="P29" s="34" t="str">
        <f t="shared" si="2"/>
        <v>-</v>
      </c>
      <c r="Q29" s="41"/>
      <c r="R29" s="41"/>
      <c r="S29" s="40" t="str">
        <f t="shared" si="3"/>
        <v>-</v>
      </c>
      <c r="T29" s="9">
        <v>15.77</v>
      </c>
      <c r="U29" s="9">
        <v>3.63</v>
      </c>
      <c r="V29" s="8">
        <f t="shared" si="4"/>
        <v>6.9874976198836238</v>
      </c>
      <c r="W29" s="12">
        <v>15.69</v>
      </c>
      <c r="X29" s="12">
        <v>6.03</v>
      </c>
      <c r="Y29" s="11">
        <f t="shared" si="5"/>
        <v>6.3417774099546884</v>
      </c>
      <c r="Z29" s="15">
        <v>15.58</v>
      </c>
      <c r="AA29" s="15">
        <v>8.85</v>
      </c>
      <c r="AB29" s="14">
        <f t="shared" si="6"/>
        <v>5.8020205536578118</v>
      </c>
      <c r="AC29" s="17">
        <v>15.45</v>
      </c>
      <c r="AD29" s="17">
        <v>11.58</v>
      </c>
      <c r="AE29" s="59">
        <f t="shared" si="7"/>
        <v>5.5893712516279042</v>
      </c>
    </row>
    <row r="30" spans="1:31" ht="15" customHeight="1" x14ac:dyDescent="0.25">
      <c r="A30" s="22">
        <v>26</v>
      </c>
      <c r="B30" s="20" t="s">
        <v>23</v>
      </c>
      <c r="C30" s="2">
        <v>700</v>
      </c>
      <c r="D30" s="45">
        <v>85</v>
      </c>
      <c r="E30" s="19" t="s">
        <v>33</v>
      </c>
      <c r="F30" s="44">
        <v>26</v>
      </c>
      <c r="G30" s="6" t="s">
        <v>26</v>
      </c>
      <c r="H30" s="6" t="s">
        <v>25</v>
      </c>
      <c r="I30" s="48">
        <v>18.5</v>
      </c>
      <c r="J30" s="47">
        <f t="shared" si="0"/>
        <v>129.5</v>
      </c>
      <c r="K30" s="55"/>
      <c r="L30" s="55"/>
      <c r="M30" s="56" t="str">
        <f t="shared" si="1"/>
        <v>-</v>
      </c>
      <c r="N30" s="35"/>
      <c r="O30" s="35"/>
      <c r="P30" s="34" t="str">
        <f t="shared" si="2"/>
        <v>-</v>
      </c>
      <c r="Q30" s="41"/>
      <c r="R30" s="41"/>
      <c r="S30" s="40" t="str">
        <f t="shared" si="3"/>
        <v>-</v>
      </c>
      <c r="T30" s="9">
        <v>11.51</v>
      </c>
      <c r="U30" s="9">
        <v>4.09</v>
      </c>
      <c r="V30" s="8">
        <f t="shared" si="4"/>
        <v>8.4969166813592523</v>
      </c>
      <c r="W30" s="12">
        <v>11.44</v>
      </c>
      <c r="X30" s="12">
        <v>6.84</v>
      </c>
      <c r="Y30" s="11">
        <f t="shared" si="5"/>
        <v>7.6677708256655626</v>
      </c>
      <c r="Z30" s="15">
        <v>11.34</v>
      </c>
      <c r="AA30" s="15">
        <v>9.7100000000000009</v>
      </c>
      <c r="AB30" s="14">
        <f t="shared" si="6"/>
        <v>7.2653694349540556</v>
      </c>
      <c r="AC30" s="17">
        <v>11.22</v>
      </c>
      <c r="AD30" s="17">
        <v>14.3</v>
      </c>
      <c r="AE30" s="59">
        <f t="shared" si="7"/>
        <v>6.2326265534821674</v>
      </c>
    </row>
    <row r="31" spans="1:31" ht="15" customHeight="1" x14ac:dyDescent="0.25">
      <c r="A31" s="22">
        <v>27</v>
      </c>
      <c r="B31" s="20" t="s">
        <v>23</v>
      </c>
      <c r="C31" s="2">
        <v>700</v>
      </c>
      <c r="D31" s="45">
        <v>85</v>
      </c>
      <c r="E31" s="19" t="s">
        <v>33</v>
      </c>
      <c r="F31" s="44">
        <v>26</v>
      </c>
      <c r="G31" s="2" t="s">
        <v>4</v>
      </c>
      <c r="H31" s="2" t="s">
        <v>5</v>
      </c>
      <c r="I31" s="48">
        <v>12.4</v>
      </c>
      <c r="J31" s="47">
        <f t="shared" si="0"/>
        <v>123.4</v>
      </c>
      <c r="K31" s="55"/>
      <c r="L31" s="55"/>
      <c r="M31" s="56" t="str">
        <f t="shared" si="1"/>
        <v>-</v>
      </c>
      <c r="N31" s="35"/>
      <c r="O31" s="35"/>
      <c r="P31" s="34" t="str">
        <f t="shared" si="2"/>
        <v>-</v>
      </c>
      <c r="Q31" s="41"/>
      <c r="R31" s="41"/>
      <c r="S31" s="40" t="str">
        <f t="shared" si="3"/>
        <v>-</v>
      </c>
      <c r="T31" s="9">
        <v>11.42</v>
      </c>
      <c r="U31" s="9">
        <v>4.5199999999999996</v>
      </c>
      <c r="V31" s="8">
        <f t="shared" si="4"/>
        <v>7.7491747128930779</v>
      </c>
      <c r="W31" s="12">
        <v>11.35</v>
      </c>
      <c r="X31" s="12">
        <v>7.71</v>
      </c>
      <c r="Y31" s="11">
        <f t="shared" si="5"/>
        <v>6.8564767993966305</v>
      </c>
      <c r="Z31" s="15">
        <v>11.25</v>
      </c>
      <c r="AA31" s="15">
        <v>11.45</v>
      </c>
      <c r="AB31" s="14">
        <f t="shared" si="6"/>
        <v>6.2105773896166907</v>
      </c>
      <c r="AC31" s="17"/>
      <c r="AD31" s="17"/>
      <c r="AE31" s="59" t="str">
        <f t="shared" si="7"/>
        <v>-</v>
      </c>
    </row>
    <row r="32" spans="1:31" ht="15" customHeight="1" x14ac:dyDescent="0.25">
      <c r="A32" s="22">
        <v>28</v>
      </c>
      <c r="B32" s="20" t="s">
        <v>23</v>
      </c>
      <c r="C32" s="2">
        <v>700</v>
      </c>
      <c r="D32" s="45">
        <v>85</v>
      </c>
      <c r="E32" s="19" t="s">
        <v>33</v>
      </c>
      <c r="F32" s="44">
        <v>26</v>
      </c>
      <c r="G32" s="2" t="s">
        <v>4</v>
      </c>
      <c r="H32" s="2" t="s">
        <v>5</v>
      </c>
      <c r="I32" s="48">
        <v>12.4</v>
      </c>
      <c r="J32" s="47">
        <f t="shared" si="0"/>
        <v>123.4</v>
      </c>
      <c r="K32" s="55"/>
      <c r="L32" s="55"/>
      <c r="M32" s="56" t="str">
        <f t="shared" si="1"/>
        <v>-</v>
      </c>
      <c r="N32" s="35"/>
      <c r="O32" s="35"/>
      <c r="P32" s="34" t="str">
        <f t="shared" si="2"/>
        <v>-</v>
      </c>
      <c r="Q32" s="41"/>
      <c r="R32" s="41"/>
      <c r="S32" s="40" t="str">
        <f t="shared" si="3"/>
        <v>-</v>
      </c>
      <c r="T32" s="9">
        <v>15.57</v>
      </c>
      <c r="U32" s="9">
        <v>3.65</v>
      </c>
      <c r="V32" s="8">
        <f t="shared" si="4"/>
        <v>7.0384740588240469</v>
      </c>
      <c r="W32" s="12">
        <v>15.48</v>
      </c>
      <c r="X32" s="12">
        <v>6.2</v>
      </c>
      <c r="Y32" s="11">
        <f t="shared" si="5"/>
        <v>6.2515628907226803</v>
      </c>
      <c r="Z32" s="15">
        <v>15.34</v>
      </c>
      <c r="AA32" s="15">
        <v>9.35</v>
      </c>
      <c r="AB32" s="14">
        <f t="shared" si="6"/>
        <v>5.5776725766755675</v>
      </c>
      <c r="AC32" s="17">
        <v>15.26</v>
      </c>
      <c r="AD32" s="17">
        <v>12.48</v>
      </c>
      <c r="AE32" s="59">
        <f t="shared" si="7"/>
        <v>5.2508653426084617</v>
      </c>
    </row>
    <row r="33" spans="1:31" ht="15" customHeight="1" x14ac:dyDescent="0.25">
      <c r="A33" s="22">
        <v>29</v>
      </c>
      <c r="B33" s="20" t="s">
        <v>23</v>
      </c>
      <c r="C33" s="2">
        <v>700</v>
      </c>
      <c r="D33" s="45">
        <v>85</v>
      </c>
      <c r="E33" s="19" t="s">
        <v>33</v>
      </c>
      <c r="F33" s="44">
        <v>26</v>
      </c>
      <c r="G33" s="6" t="s">
        <v>28</v>
      </c>
      <c r="H33" s="2" t="s">
        <v>27</v>
      </c>
      <c r="I33" s="48">
        <v>11.1</v>
      </c>
      <c r="J33" s="47">
        <f t="shared" si="0"/>
        <v>122.1</v>
      </c>
      <c r="K33" s="55"/>
      <c r="L33" s="55"/>
      <c r="M33" s="56" t="str">
        <f t="shared" si="1"/>
        <v>-</v>
      </c>
      <c r="N33" s="35"/>
      <c r="O33" s="35"/>
      <c r="P33" s="34" t="str">
        <f t="shared" si="2"/>
        <v>-</v>
      </c>
      <c r="Q33" s="41"/>
      <c r="R33" s="41"/>
      <c r="S33" s="40" t="str">
        <f t="shared" si="3"/>
        <v>-</v>
      </c>
      <c r="T33" s="9">
        <v>12.48</v>
      </c>
      <c r="U33" s="9">
        <v>4.17</v>
      </c>
      <c r="V33" s="8">
        <f t="shared" si="4"/>
        <v>7.6861587652954553</v>
      </c>
      <c r="W33" s="12">
        <v>12.4</v>
      </c>
      <c r="X33" s="12">
        <v>7.22</v>
      </c>
      <c r="Y33" s="11">
        <f t="shared" si="5"/>
        <v>6.7018139576445357</v>
      </c>
      <c r="Z33" s="15">
        <v>12.29</v>
      </c>
      <c r="AA33" s="15">
        <v>10.7</v>
      </c>
      <c r="AB33" s="14">
        <f t="shared" si="6"/>
        <v>6.0835114027816859</v>
      </c>
      <c r="AC33" s="17"/>
      <c r="AD33" s="17"/>
      <c r="AE33" s="59" t="str">
        <f t="shared" si="7"/>
        <v>-</v>
      </c>
    </row>
    <row r="34" spans="1:31" ht="15" customHeight="1" x14ac:dyDescent="0.25">
      <c r="A34" s="22">
        <v>30</v>
      </c>
      <c r="B34" s="20" t="s">
        <v>23</v>
      </c>
      <c r="C34" s="2">
        <v>700</v>
      </c>
      <c r="D34" s="45">
        <v>85</v>
      </c>
      <c r="E34" s="19" t="s">
        <v>33</v>
      </c>
      <c r="F34" s="44">
        <v>26</v>
      </c>
      <c r="G34" s="6" t="s">
        <v>28</v>
      </c>
      <c r="H34" s="2" t="s">
        <v>27</v>
      </c>
      <c r="I34" s="48">
        <v>11.1</v>
      </c>
      <c r="J34" s="47">
        <f t="shared" si="0"/>
        <v>122.1</v>
      </c>
      <c r="K34" s="55"/>
      <c r="L34" s="55"/>
      <c r="M34" s="56" t="str">
        <f t="shared" si="1"/>
        <v>-</v>
      </c>
      <c r="N34" s="35"/>
      <c r="O34" s="35"/>
      <c r="P34" s="34" t="str">
        <f t="shared" si="2"/>
        <v>-</v>
      </c>
      <c r="Q34" s="41"/>
      <c r="R34" s="41"/>
      <c r="S34" s="40" t="str">
        <f t="shared" si="3"/>
        <v>-</v>
      </c>
      <c r="T34" s="9">
        <v>16.54</v>
      </c>
      <c r="U34" s="9">
        <v>3.38</v>
      </c>
      <c r="V34" s="8">
        <f t="shared" si="4"/>
        <v>7.154969484055151</v>
      </c>
      <c r="W34" s="12">
        <v>16.48</v>
      </c>
      <c r="X34" s="12">
        <v>5.96</v>
      </c>
      <c r="Y34" s="11">
        <f t="shared" si="5"/>
        <v>6.1086857366260512</v>
      </c>
      <c r="Z34" s="15">
        <v>16.39</v>
      </c>
      <c r="AA34" s="15">
        <v>8.6999999999999993</v>
      </c>
      <c r="AB34" s="14">
        <f t="shared" si="6"/>
        <v>5.6103735807508084</v>
      </c>
      <c r="AC34" s="17">
        <v>16.29</v>
      </c>
      <c r="AD34" s="17">
        <v>11.8</v>
      </c>
      <c r="AE34" s="59">
        <f t="shared" si="7"/>
        <v>5.2023181529689628</v>
      </c>
    </row>
    <row r="35" spans="1:31" ht="15" customHeight="1" x14ac:dyDescent="0.25">
      <c r="A35" s="22">
        <v>31</v>
      </c>
      <c r="B35" s="20" t="s">
        <v>23</v>
      </c>
      <c r="C35" s="2">
        <v>700</v>
      </c>
      <c r="D35" s="45">
        <v>85</v>
      </c>
      <c r="E35" s="19" t="s">
        <v>33</v>
      </c>
      <c r="F35" s="44">
        <v>26</v>
      </c>
      <c r="G35" s="6" t="s">
        <v>28</v>
      </c>
      <c r="H35" s="2" t="s">
        <v>25</v>
      </c>
      <c r="I35" s="48">
        <v>18.5</v>
      </c>
      <c r="J35" s="47">
        <f t="shared" si="0"/>
        <v>129.5</v>
      </c>
      <c r="K35" s="55"/>
      <c r="L35" s="55"/>
      <c r="M35" s="56" t="str">
        <f t="shared" si="1"/>
        <v>-</v>
      </c>
      <c r="N35" s="35"/>
      <c r="O35" s="35"/>
      <c r="P35" s="34" t="str">
        <f t="shared" si="2"/>
        <v>-</v>
      </c>
      <c r="Q35" s="41"/>
      <c r="R35" s="41"/>
      <c r="S35" s="40" t="str">
        <f t="shared" si="3"/>
        <v>-</v>
      </c>
      <c r="T35" s="9">
        <v>16.48</v>
      </c>
      <c r="U35" s="9">
        <v>3.07</v>
      </c>
      <c r="V35" s="8">
        <f t="shared" si="4"/>
        <v>7.9061383257961477</v>
      </c>
      <c r="W35" s="12">
        <v>16.41</v>
      </c>
      <c r="X35" s="12">
        <v>4.99</v>
      </c>
      <c r="Y35" s="11">
        <f t="shared" si="5"/>
        <v>7.3272687971921897</v>
      </c>
      <c r="Z35" s="15">
        <v>16.32</v>
      </c>
      <c r="AA35" s="15">
        <v>7.96</v>
      </c>
      <c r="AB35" s="14">
        <f t="shared" si="6"/>
        <v>6.1582421913489016</v>
      </c>
      <c r="AC35" s="17">
        <v>16.149999999999999</v>
      </c>
      <c r="AD35" s="17">
        <v>11.15</v>
      </c>
      <c r="AE35" s="59">
        <f t="shared" si="7"/>
        <v>5.5533188021491346</v>
      </c>
    </row>
    <row r="36" spans="1:31" ht="15" customHeight="1" x14ac:dyDescent="0.25">
      <c r="A36" s="22">
        <v>32</v>
      </c>
      <c r="B36" s="20" t="s">
        <v>23</v>
      </c>
      <c r="C36" s="2">
        <v>700</v>
      </c>
      <c r="D36" s="45">
        <v>85</v>
      </c>
      <c r="E36" s="19" t="s">
        <v>33</v>
      </c>
      <c r="F36" s="44">
        <v>26</v>
      </c>
      <c r="G36" s="6" t="s">
        <v>28</v>
      </c>
      <c r="H36" s="2" t="s">
        <v>25</v>
      </c>
      <c r="I36" s="48">
        <v>18.5</v>
      </c>
      <c r="J36" s="47">
        <f t="shared" si="0"/>
        <v>129.5</v>
      </c>
      <c r="K36" s="55"/>
      <c r="L36" s="55"/>
      <c r="M36" s="56" t="str">
        <f t="shared" si="1"/>
        <v>-</v>
      </c>
      <c r="N36" s="35"/>
      <c r="O36" s="35"/>
      <c r="P36" s="34" t="str">
        <f t="shared" si="2"/>
        <v>-</v>
      </c>
      <c r="Q36" s="41"/>
      <c r="R36" s="41"/>
      <c r="S36" s="40" t="str">
        <f t="shared" si="3"/>
        <v>-</v>
      </c>
      <c r="T36" s="9">
        <v>12.42</v>
      </c>
      <c r="U36" s="9">
        <v>3.75</v>
      </c>
      <c r="V36" s="8">
        <f t="shared" si="4"/>
        <v>8.5882984433709062</v>
      </c>
      <c r="W36" s="12">
        <v>12.35</v>
      </c>
      <c r="X36" s="12">
        <v>6.59</v>
      </c>
      <c r="Y36" s="11">
        <f t="shared" si="5"/>
        <v>7.3722300381512902</v>
      </c>
      <c r="Z36" s="15">
        <v>12.28</v>
      </c>
      <c r="AA36" s="15">
        <v>9.57</v>
      </c>
      <c r="AB36" s="14">
        <f t="shared" si="6"/>
        <v>6.8073751101943847</v>
      </c>
      <c r="AC36" s="17">
        <v>12.14</v>
      </c>
      <c r="AD36" s="17">
        <v>13.8</v>
      </c>
      <c r="AE36" s="59">
        <f t="shared" si="7"/>
        <v>5.969008905761287</v>
      </c>
    </row>
    <row r="37" spans="1:31" ht="15" customHeight="1" x14ac:dyDescent="0.25">
      <c r="A37" s="22">
        <v>33</v>
      </c>
      <c r="B37" s="20" t="s">
        <v>23</v>
      </c>
      <c r="C37" s="2">
        <v>700</v>
      </c>
      <c r="D37" s="45">
        <v>85</v>
      </c>
      <c r="E37" s="19" t="s">
        <v>33</v>
      </c>
      <c r="F37" s="44">
        <v>26</v>
      </c>
      <c r="G37" s="1" t="s">
        <v>30</v>
      </c>
      <c r="H37" s="2" t="s">
        <v>5</v>
      </c>
      <c r="I37" s="48">
        <v>10.5</v>
      </c>
      <c r="J37" s="47">
        <f t="shared" ref="J37:J68" si="8">IF(D37&gt;1,D37+F37+I37,"-")</f>
        <v>121.5</v>
      </c>
      <c r="K37" s="55"/>
      <c r="L37" s="55"/>
      <c r="M37" s="56" t="str">
        <f t="shared" ref="M37:M68" si="9">IF(K37&gt;1,75/(K37*L37),"-")</f>
        <v>-</v>
      </c>
      <c r="N37" s="35"/>
      <c r="O37" s="35"/>
      <c r="P37" s="34" t="str">
        <f t="shared" ref="P37:P68" si="10">IF(N37&gt;1,100/(N37*O37),"-")</f>
        <v>-</v>
      </c>
      <c r="Q37" s="41"/>
      <c r="R37" s="41"/>
      <c r="S37" s="40" t="str">
        <f t="shared" ref="S37:S68" si="11">IF(Q37&gt;1,200/(Q37*R37),"-")</f>
        <v>-</v>
      </c>
      <c r="T37" s="9">
        <v>12.34</v>
      </c>
      <c r="U37" s="9">
        <v>3.8</v>
      </c>
      <c r="V37" s="8">
        <f t="shared" ref="V37:V68" si="12">IF(T37&gt;1,400/(T37*U37),"-")</f>
        <v>8.5302396997355636</v>
      </c>
      <c r="W37" s="12">
        <v>12.26</v>
      </c>
      <c r="X37" s="12">
        <v>6.52</v>
      </c>
      <c r="Y37" s="11">
        <f t="shared" ref="Y37:Y68" si="13">IF(W37&gt;1,600/(W37*X37),"-")</f>
        <v>7.5060799247390388</v>
      </c>
      <c r="Z37" s="15">
        <v>12.15</v>
      </c>
      <c r="AA37" s="15">
        <v>9.9700000000000006</v>
      </c>
      <c r="AB37" s="14">
        <f t="shared" ref="AB37:AB68" si="14">IF(Z37&gt;1,800/(Z37*AA37),"-")</f>
        <v>6.604174663909423</v>
      </c>
      <c r="AC37" s="17">
        <v>11.98</v>
      </c>
      <c r="AD37" s="17">
        <v>13.9</v>
      </c>
      <c r="AE37" s="59">
        <f t="shared" ref="AE37:AE68" si="15">IF(AC37&gt;1,1000/(AC37*AD37),"-")</f>
        <v>6.00521252447124</v>
      </c>
    </row>
    <row r="38" spans="1:31" ht="15" customHeight="1" x14ac:dyDescent="0.25">
      <c r="A38" s="22">
        <v>34</v>
      </c>
      <c r="B38" s="20" t="s">
        <v>23</v>
      </c>
      <c r="C38" s="2">
        <v>700</v>
      </c>
      <c r="D38" s="45">
        <v>85</v>
      </c>
      <c r="E38" s="19" t="s">
        <v>33</v>
      </c>
      <c r="F38" s="44">
        <v>26</v>
      </c>
      <c r="G38" s="1" t="s">
        <v>30</v>
      </c>
      <c r="H38" s="2" t="s">
        <v>5</v>
      </c>
      <c r="I38" s="48">
        <v>10.5</v>
      </c>
      <c r="J38" s="47">
        <f t="shared" si="8"/>
        <v>121.5</v>
      </c>
      <c r="K38" s="55"/>
      <c r="L38" s="55"/>
      <c r="M38" s="56" t="str">
        <f t="shared" si="9"/>
        <v>-</v>
      </c>
      <c r="N38" s="35"/>
      <c r="O38" s="35"/>
      <c r="P38" s="34" t="str">
        <f t="shared" si="10"/>
        <v>-</v>
      </c>
      <c r="Q38" s="41"/>
      <c r="R38" s="41"/>
      <c r="S38" s="40" t="str">
        <f t="shared" si="11"/>
        <v>-</v>
      </c>
      <c r="T38" s="9">
        <v>16.37</v>
      </c>
      <c r="U38" s="9">
        <v>3.2</v>
      </c>
      <c r="V38" s="8">
        <f t="shared" si="12"/>
        <v>7.6359193646915076</v>
      </c>
      <c r="W38" s="12">
        <v>16.29</v>
      </c>
      <c r="X38" s="12">
        <v>5.57</v>
      </c>
      <c r="Y38" s="11">
        <f t="shared" si="13"/>
        <v>6.6126413865386464</v>
      </c>
      <c r="Z38" s="15">
        <v>16.190000000000001</v>
      </c>
      <c r="AA38" s="15">
        <v>8.3000000000000007</v>
      </c>
      <c r="AB38" s="14">
        <f t="shared" si="14"/>
        <v>5.9533997633523592</v>
      </c>
      <c r="AC38" s="17">
        <v>16.149999999999999</v>
      </c>
      <c r="AD38" s="17">
        <v>11.91</v>
      </c>
      <c r="AE38" s="59">
        <f t="shared" si="15"/>
        <v>5.1989508517181235</v>
      </c>
    </row>
    <row r="39" spans="1:31" ht="15" customHeight="1" x14ac:dyDescent="0.25">
      <c r="A39" s="22">
        <v>35</v>
      </c>
      <c r="B39" s="21" t="s">
        <v>31</v>
      </c>
      <c r="C39" s="1">
        <v>690</v>
      </c>
      <c r="D39" s="45">
        <v>100</v>
      </c>
      <c r="E39" s="19" t="s">
        <v>33</v>
      </c>
      <c r="F39" s="44">
        <v>26</v>
      </c>
      <c r="G39" s="6" t="s">
        <v>29</v>
      </c>
      <c r="H39" s="6" t="s">
        <v>16</v>
      </c>
      <c r="I39" s="47">
        <v>24.2</v>
      </c>
      <c r="J39" s="47">
        <f t="shared" si="8"/>
        <v>150.19999999999999</v>
      </c>
      <c r="K39" s="55"/>
      <c r="L39" s="55"/>
      <c r="M39" s="56" t="str">
        <f t="shared" si="9"/>
        <v>-</v>
      </c>
      <c r="N39" s="35"/>
      <c r="O39" s="35"/>
      <c r="P39" s="34" t="str">
        <f t="shared" si="10"/>
        <v>-</v>
      </c>
      <c r="Q39" s="41"/>
      <c r="R39" s="41"/>
      <c r="S39" s="40" t="str">
        <f t="shared" si="11"/>
        <v>-</v>
      </c>
      <c r="T39" s="9">
        <v>11.93</v>
      </c>
      <c r="U39" s="9">
        <v>4.12</v>
      </c>
      <c r="V39" s="8">
        <f t="shared" si="12"/>
        <v>8.1380870612553817</v>
      </c>
      <c r="W39" s="12">
        <v>11.81</v>
      </c>
      <c r="X39" s="12">
        <v>6.4</v>
      </c>
      <c r="Y39" s="11">
        <f t="shared" si="13"/>
        <v>7.9381879762912781</v>
      </c>
      <c r="Z39" s="15">
        <v>11.7</v>
      </c>
      <c r="AA39" s="15">
        <v>9.4600000000000009</v>
      </c>
      <c r="AB39" s="14">
        <f t="shared" si="14"/>
        <v>7.2279142046583909</v>
      </c>
      <c r="AC39" s="17">
        <v>11.57</v>
      </c>
      <c r="AD39" s="17">
        <v>13.1</v>
      </c>
      <c r="AE39" s="59">
        <f t="shared" si="15"/>
        <v>6.5977422526011598</v>
      </c>
    </row>
    <row r="40" spans="1:31" ht="15" customHeight="1" x14ac:dyDescent="0.25">
      <c r="A40" s="22">
        <v>36</v>
      </c>
      <c r="B40" s="21" t="s">
        <v>31</v>
      </c>
      <c r="C40" s="1">
        <v>690</v>
      </c>
      <c r="D40" s="45">
        <v>100</v>
      </c>
      <c r="E40" s="19" t="s">
        <v>33</v>
      </c>
      <c r="F40" s="44">
        <v>26</v>
      </c>
      <c r="G40" s="6" t="s">
        <v>29</v>
      </c>
      <c r="H40" s="6" t="s">
        <v>16</v>
      </c>
      <c r="I40" s="47">
        <v>24.2</v>
      </c>
      <c r="J40" s="47">
        <f t="shared" si="8"/>
        <v>150.19999999999999</v>
      </c>
      <c r="K40" s="55"/>
      <c r="L40" s="55"/>
      <c r="M40" s="56" t="str">
        <f t="shared" si="9"/>
        <v>-</v>
      </c>
      <c r="N40" s="35"/>
      <c r="O40" s="35"/>
      <c r="P40" s="34" t="str">
        <f t="shared" si="10"/>
        <v>-</v>
      </c>
      <c r="Q40" s="41"/>
      <c r="R40" s="41"/>
      <c r="S40" s="40" t="str">
        <f t="shared" si="11"/>
        <v>-</v>
      </c>
      <c r="T40" s="9">
        <v>16.21</v>
      </c>
      <c r="U40" s="9">
        <v>3.28</v>
      </c>
      <c r="V40" s="8">
        <f t="shared" si="12"/>
        <v>7.5232091000737276</v>
      </c>
      <c r="W40" s="12">
        <v>16.13</v>
      </c>
      <c r="X40" s="12">
        <v>5.2</v>
      </c>
      <c r="Y40" s="11">
        <f t="shared" si="13"/>
        <v>7.1534169488292241</v>
      </c>
      <c r="Z40" s="15">
        <v>16.02</v>
      </c>
      <c r="AA40" s="15">
        <v>7.6</v>
      </c>
      <c r="AB40" s="14">
        <f t="shared" si="14"/>
        <v>6.5707339509823246</v>
      </c>
      <c r="AC40" s="17">
        <v>15.94</v>
      </c>
      <c r="AD40" s="17">
        <v>9.9600000000000009</v>
      </c>
      <c r="AE40" s="59">
        <f t="shared" si="15"/>
        <v>6.2987206038709411</v>
      </c>
    </row>
    <row r="41" spans="1:31" ht="15" customHeight="1" x14ac:dyDescent="0.25">
      <c r="A41" s="22">
        <v>37</v>
      </c>
      <c r="B41" s="21" t="s">
        <v>31</v>
      </c>
      <c r="C41" s="1">
        <v>690</v>
      </c>
      <c r="D41" s="45">
        <v>100</v>
      </c>
      <c r="E41" s="19" t="s">
        <v>33</v>
      </c>
      <c r="F41" s="44">
        <v>26</v>
      </c>
      <c r="G41" s="6" t="s">
        <v>28</v>
      </c>
      <c r="H41" s="2" t="s">
        <v>25</v>
      </c>
      <c r="I41" s="48">
        <v>18.5</v>
      </c>
      <c r="J41" s="47">
        <f t="shared" si="8"/>
        <v>144.5</v>
      </c>
      <c r="K41" s="55"/>
      <c r="L41" s="55"/>
      <c r="M41" s="56" t="str">
        <f t="shared" si="9"/>
        <v>-</v>
      </c>
      <c r="N41" s="35"/>
      <c r="O41" s="35"/>
      <c r="P41" s="34" t="str">
        <f t="shared" si="10"/>
        <v>-</v>
      </c>
      <c r="Q41" s="41"/>
      <c r="R41" s="41"/>
      <c r="S41" s="40" t="str">
        <f t="shared" si="11"/>
        <v>-</v>
      </c>
      <c r="T41" s="9">
        <v>16.12</v>
      </c>
      <c r="U41" s="9">
        <v>3.25</v>
      </c>
      <c r="V41" s="8">
        <f t="shared" si="12"/>
        <v>7.6350448558885287</v>
      </c>
      <c r="W41" s="12">
        <v>16.03</v>
      </c>
      <c r="X41" s="12">
        <v>5.37</v>
      </c>
      <c r="Y41" s="11">
        <f t="shared" si="13"/>
        <v>6.9701711525526502</v>
      </c>
      <c r="Z41" s="15">
        <v>15.93</v>
      </c>
      <c r="AA41" s="15">
        <v>7.6</v>
      </c>
      <c r="AB41" s="14">
        <f t="shared" si="14"/>
        <v>6.6078567416658407</v>
      </c>
      <c r="AC41" s="17">
        <v>15.88</v>
      </c>
      <c r="AD41" s="17">
        <v>10.59</v>
      </c>
      <c r="AE41" s="59">
        <f t="shared" si="15"/>
        <v>5.9463920860656998</v>
      </c>
    </row>
    <row r="42" spans="1:31" ht="15" customHeight="1" x14ac:dyDescent="0.25">
      <c r="A42" s="22">
        <v>38</v>
      </c>
      <c r="B42" s="21" t="s">
        <v>31</v>
      </c>
      <c r="C42" s="1">
        <v>690</v>
      </c>
      <c r="D42" s="45">
        <v>100</v>
      </c>
      <c r="E42" s="19" t="s">
        <v>33</v>
      </c>
      <c r="F42" s="44">
        <v>26</v>
      </c>
      <c r="G42" s="6" t="s">
        <v>28</v>
      </c>
      <c r="H42" s="2" t="s">
        <v>25</v>
      </c>
      <c r="I42" s="48">
        <v>18.5</v>
      </c>
      <c r="J42" s="47">
        <f t="shared" si="8"/>
        <v>144.5</v>
      </c>
      <c r="K42" s="55"/>
      <c r="L42" s="55"/>
      <c r="M42" s="56" t="str">
        <f t="shared" si="9"/>
        <v>-</v>
      </c>
      <c r="N42" s="35"/>
      <c r="O42" s="35"/>
      <c r="P42" s="34" t="str">
        <f t="shared" si="10"/>
        <v>-</v>
      </c>
      <c r="Q42" s="41"/>
      <c r="R42" s="41"/>
      <c r="S42" s="40" t="str">
        <f t="shared" si="11"/>
        <v>-</v>
      </c>
      <c r="T42" s="9">
        <v>11.85</v>
      </c>
      <c r="U42" s="9">
        <v>3.8</v>
      </c>
      <c r="V42" s="8">
        <f t="shared" si="12"/>
        <v>8.8829669109482587</v>
      </c>
      <c r="W42" s="12">
        <v>11.77</v>
      </c>
      <c r="X42" s="12">
        <v>6.17</v>
      </c>
      <c r="Y42" s="11">
        <f t="shared" si="13"/>
        <v>8.2620843310947691</v>
      </c>
      <c r="Z42" s="15">
        <v>11.63</v>
      </c>
      <c r="AA42" s="15">
        <v>9.4499999999999993</v>
      </c>
      <c r="AB42" s="14">
        <f t="shared" si="14"/>
        <v>7.2791130400760675</v>
      </c>
      <c r="AC42" s="17">
        <v>11.51</v>
      </c>
      <c r="AD42" s="17">
        <v>13.1</v>
      </c>
      <c r="AE42" s="59">
        <f t="shared" si="15"/>
        <v>6.6321353486181946</v>
      </c>
    </row>
    <row r="43" spans="1:31" ht="15" customHeight="1" x14ac:dyDescent="0.25">
      <c r="A43" s="22">
        <v>39</v>
      </c>
      <c r="B43" s="21" t="s">
        <v>31</v>
      </c>
      <c r="C43" s="1">
        <v>690</v>
      </c>
      <c r="D43" s="45">
        <v>100</v>
      </c>
      <c r="E43" s="19" t="s">
        <v>33</v>
      </c>
      <c r="F43" s="44">
        <v>26</v>
      </c>
      <c r="G43" s="2" t="s">
        <v>6</v>
      </c>
      <c r="H43" s="2" t="s">
        <v>5</v>
      </c>
      <c r="I43" s="48">
        <v>13</v>
      </c>
      <c r="J43" s="47">
        <f t="shared" si="8"/>
        <v>139</v>
      </c>
      <c r="K43" s="55"/>
      <c r="L43" s="55"/>
      <c r="M43" s="56" t="str">
        <f t="shared" si="9"/>
        <v>-</v>
      </c>
      <c r="N43" s="35"/>
      <c r="O43" s="35"/>
      <c r="P43" s="34" t="str">
        <f t="shared" si="10"/>
        <v>-</v>
      </c>
      <c r="Q43" s="41"/>
      <c r="R43" s="41"/>
      <c r="S43" s="40" t="str">
        <f t="shared" si="11"/>
        <v>-</v>
      </c>
      <c r="T43" s="9">
        <v>11.76</v>
      </c>
      <c r="U43" s="9">
        <v>3.97</v>
      </c>
      <c r="V43" s="8">
        <f t="shared" si="12"/>
        <v>8.5676588015558863</v>
      </c>
      <c r="W43" s="12">
        <v>11.68</v>
      </c>
      <c r="X43" s="12">
        <v>6.55</v>
      </c>
      <c r="Y43" s="11">
        <f t="shared" si="13"/>
        <v>7.8427271776639138</v>
      </c>
      <c r="Z43" s="15">
        <v>11.57</v>
      </c>
      <c r="AA43" s="15">
        <v>9.1</v>
      </c>
      <c r="AB43" s="14">
        <f t="shared" si="14"/>
        <v>7.5982789898088088</v>
      </c>
      <c r="AC43" s="17">
        <v>11.46</v>
      </c>
      <c r="AD43" s="17">
        <v>12.9</v>
      </c>
      <c r="AE43" s="59">
        <f t="shared" si="15"/>
        <v>6.7643437910088338</v>
      </c>
    </row>
    <row r="44" spans="1:31" ht="15" customHeight="1" x14ac:dyDescent="0.25">
      <c r="A44" s="22">
        <v>40</v>
      </c>
      <c r="B44" s="21" t="s">
        <v>31</v>
      </c>
      <c r="C44" s="1">
        <v>690</v>
      </c>
      <c r="D44" s="45">
        <v>100</v>
      </c>
      <c r="E44" s="19" t="s">
        <v>33</v>
      </c>
      <c r="F44" s="44">
        <v>26</v>
      </c>
      <c r="G44" s="2" t="s">
        <v>6</v>
      </c>
      <c r="H44" s="2" t="s">
        <v>5</v>
      </c>
      <c r="I44" s="48">
        <v>13</v>
      </c>
      <c r="J44" s="47">
        <f t="shared" si="8"/>
        <v>139</v>
      </c>
      <c r="K44" s="55"/>
      <c r="L44" s="55"/>
      <c r="M44" s="56" t="str">
        <f t="shared" si="9"/>
        <v>-</v>
      </c>
      <c r="N44" s="35"/>
      <c r="O44" s="35"/>
      <c r="P44" s="34" t="str">
        <f t="shared" si="10"/>
        <v>-</v>
      </c>
      <c r="Q44" s="41"/>
      <c r="R44" s="41"/>
      <c r="S44" s="40" t="str">
        <f t="shared" si="11"/>
        <v>-</v>
      </c>
      <c r="T44" s="9">
        <v>15.98</v>
      </c>
      <c r="U44" s="9">
        <v>3.06</v>
      </c>
      <c r="V44" s="8">
        <f t="shared" si="12"/>
        <v>8.1801598403232791</v>
      </c>
      <c r="W44" s="12">
        <v>15.91</v>
      </c>
      <c r="X44" s="12">
        <v>5.15</v>
      </c>
      <c r="Y44" s="11">
        <f t="shared" si="13"/>
        <v>7.3227438321138925</v>
      </c>
      <c r="Z44" s="15">
        <v>15.81</v>
      </c>
      <c r="AA44" s="15">
        <v>7.5</v>
      </c>
      <c r="AB44" s="14">
        <f t="shared" si="14"/>
        <v>6.7467847353995358</v>
      </c>
      <c r="AC44" s="17">
        <v>15.69</v>
      </c>
      <c r="AD44" s="17">
        <v>10.199999999999999</v>
      </c>
      <c r="AE44" s="59">
        <f t="shared" si="15"/>
        <v>6.2485159774553551</v>
      </c>
    </row>
    <row r="45" spans="1:31" ht="15" customHeight="1" x14ac:dyDescent="0.25">
      <c r="A45" s="22">
        <v>41</v>
      </c>
      <c r="B45" s="21" t="s">
        <v>31</v>
      </c>
      <c r="C45" s="1">
        <v>690</v>
      </c>
      <c r="D45" s="45">
        <v>100</v>
      </c>
      <c r="E45" s="19" t="s">
        <v>33</v>
      </c>
      <c r="F45" s="44">
        <v>26</v>
      </c>
      <c r="G45" s="2" t="s">
        <v>6</v>
      </c>
      <c r="H45" s="2" t="s">
        <v>7</v>
      </c>
      <c r="I45" s="48">
        <v>8.6</v>
      </c>
      <c r="J45" s="47">
        <f t="shared" si="8"/>
        <v>134.6</v>
      </c>
      <c r="K45" s="55"/>
      <c r="L45" s="55"/>
      <c r="M45" s="56" t="str">
        <f t="shared" si="9"/>
        <v>-</v>
      </c>
      <c r="N45" s="35"/>
      <c r="O45" s="35"/>
      <c r="P45" s="34" t="str">
        <f t="shared" si="10"/>
        <v>-</v>
      </c>
      <c r="Q45" s="41"/>
      <c r="R45" s="41"/>
      <c r="S45" s="40" t="str">
        <f t="shared" si="11"/>
        <v>-</v>
      </c>
      <c r="T45" s="9">
        <v>11.65</v>
      </c>
      <c r="U45" s="9">
        <v>4.92</v>
      </c>
      <c r="V45" s="8">
        <f t="shared" si="12"/>
        <v>6.9786105586377758</v>
      </c>
      <c r="W45" s="12">
        <v>11.58</v>
      </c>
      <c r="X45" s="12">
        <v>7.74</v>
      </c>
      <c r="Y45" s="11">
        <f t="shared" si="13"/>
        <v>6.6942469641590021</v>
      </c>
      <c r="Z45" s="15">
        <v>11.49</v>
      </c>
      <c r="AA45" s="15">
        <v>11.2</v>
      </c>
      <c r="AB45" s="14">
        <f t="shared" si="14"/>
        <v>6.2165858510506036</v>
      </c>
      <c r="AC45" s="17"/>
      <c r="AD45" s="17"/>
      <c r="AE45" s="59" t="str">
        <f t="shared" si="15"/>
        <v>-</v>
      </c>
    </row>
    <row r="46" spans="1:31" ht="15" customHeight="1" x14ac:dyDescent="0.25">
      <c r="A46" s="22">
        <v>42</v>
      </c>
      <c r="B46" s="21" t="s">
        <v>31</v>
      </c>
      <c r="C46" s="1">
        <v>690</v>
      </c>
      <c r="D46" s="45">
        <v>100</v>
      </c>
      <c r="E46" s="19" t="s">
        <v>33</v>
      </c>
      <c r="F46" s="44">
        <v>26</v>
      </c>
      <c r="G46" s="2" t="s">
        <v>6</v>
      </c>
      <c r="H46" s="2" t="s">
        <v>5</v>
      </c>
      <c r="I46" s="48">
        <v>13</v>
      </c>
      <c r="J46" s="47">
        <f t="shared" si="8"/>
        <v>139</v>
      </c>
      <c r="K46" s="55"/>
      <c r="L46" s="55"/>
      <c r="M46" s="56" t="str">
        <f t="shared" si="9"/>
        <v>-</v>
      </c>
      <c r="N46" s="35"/>
      <c r="O46" s="35"/>
      <c r="P46" s="34" t="str">
        <f t="shared" si="10"/>
        <v>-</v>
      </c>
      <c r="Q46" s="41"/>
      <c r="R46" s="41"/>
      <c r="S46" s="40" t="str">
        <f t="shared" si="11"/>
        <v>-</v>
      </c>
      <c r="T46" s="9">
        <v>15.9</v>
      </c>
      <c r="U46" s="9">
        <v>3.76</v>
      </c>
      <c r="V46" s="8">
        <f t="shared" si="12"/>
        <v>6.6907533788304567</v>
      </c>
      <c r="W46" s="12">
        <v>15.8</v>
      </c>
      <c r="X46" s="12">
        <v>6.08</v>
      </c>
      <c r="Y46" s="11">
        <f t="shared" si="13"/>
        <v>6.2458361092604928</v>
      </c>
      <c r="Z46" s="15">
        <v>15.7</v>
      </c>
      <c r="AA46" s="15">
        <v>8.9499999999999993</v>
      </c>
      <c r="AB46" s="14">
        <f t="shared" si="14"/>
        <v>5.6933423477920515</v>
      </c>
      <c r="AC46" s="17">
        <v>15.5</v>
      </c>
      <c r="AD46" s="17">
        <v>10.9</v>
      </c>
      <c r="AE46" s="59">
        <f t="shared" si="15"/>
        <v>5.9189109203906476</v>
      </c>
    </row>
    <row r="47" spans="1:31" ht="15" customHeight="1" x14ac:dyDescent="0.25">
      <c r="A47" s="22">
        <v>43</v>
      </c>
      <c r="B47" s="21" t="s">
        <v>31</v>
      </c>
      <c r="C47" s="1">
        <v>690</v>
      </c>
      <c r="D47" s="45">
        <v>100</v>
      </c>
      <c r="E47" s="19" t="s">
        <v>33</v>
      </c>
      <c r="F47" s="44">
        <v>26</v>
      </c>
      <c r="G47" s="1" t="s">
        <v>30</v>
      </c>
      <c r="H47" s="2" t="s">
        <v>5</v>
      </c>
      <c r="I47" s="48">
        <v>10.5</v>
      </c>
      <c r="J47" s="47">
        <f t="shared" si="8"/>
        <v>136.5</v>
      </c>
      <c r="K47" s="55"/>
      <c r="L47" s="55"/>
      <c r="M47" s="56" t="str">
        <f t="shared" si="9"/>
        <v>-</v>
      </c>
      <c r="N47" s="35"/>
      <c r="O47" s="35"/>
      <c r="P47" s="34" t="str">
        <f t="shared" si="10"/>
        <v>-</v>
      </c>
      <c r="Q47" s="41"/>
      <c r="R47" s="41"/>
      <c r="S47" s="40" t="str">
        <f t="shared" si="11"/>
        <v>-</v>
      </c>
      <c r="T47" s="9">
        <v>15.83</v>
      </c>
      <c r="U47" s="9">
        <v>3.35</v>
      </c>
      <c r="V47" s="8">
        <f t="shared" si="12"/>
        <v>7.5428291266346719</v>
      </c>
      <c r="W47" s="12">
        <v>15.74</v>
      </c>
      <c r="X47" s="12">
        <v>5.46</v>
      </c>
      <c r="Y47" s="11">
        <f t="shared" si="13"/>
        <v>6.9815825851403996</v>
      </c>
      <c r="Z47" s="15">
        <v>15.67</v>
      </c>
      <c r="AA47" s="15">
        <v>8.3000000000000007</v>
      </c>
      <c r="AB47" s="14">
        <f t="shared" si="14"/>
        <v>6.1509599341847281</v>
      </c>
      <c r="AC47" s="17">
        <v>15.5</v>
      </c>
      <c r="AD47" s="17">
        <v>11.1</v>
      </c>
      <c r="AE47" s="59">
        <f t="shared" si="15"/>
        <v>5.8122638767800066</v>
      </c>
    </row>
    <row r="48" spans="1:31" ht="15" customHeight="1" x14ac:dyDescent="0.25">
      <c r="A48" s="22">
        <v>44</v>
      </c>
      <c r="B48" s="21" t="s">
        <v>31</v>
      </c>
      <c r="C48" s="1">
        <v>690</v>
      </c>
      <c r="D48" s="45">
        <v>100</v>
      </c>
      <c r="E48" s="19" t="s">
        <v>33</v>
      </c>
      <c r="F48" s="44">
        <v>26</v>
      </c>
      <c r="G48" s="1" t="s">
        <v>30</v>
      </c>
      <c r="H48" s="2" t="s">
        <v>5</v>
      </c>
      <c r="I48" s="48">
        <v>10.5</v>
      </c>
      <c r="J48" s="47">
        <f t="shared" si="8"/>
        <v>136.5</v>
      </c>
      <c r="K48" s="55"/>
      <c r="L48" s="55"/>
      <c r="M48" s="56" t="str">
        <f t="shared" si="9"/>
        <v>-</v>
      </c>
      <c r="N48" s="35"/>
      <c r="O48" s="35"/>
      <c r="P48" s="34" t="str">
        <f t="shared" si="10"/>
        <v>-</v>
      </c>
      <c r="Q48" s="41"/>
      <c r="R48" s="41"/>
      <c r="S48" s="40" t="str">
        <f t="shared" si="11"/>
        <v>-</v>
      </c>
      <c r="T48" s="9">
        <v>11.66</v>
      </c>
      <c r="U48" s="9">
        <v>4.2</v>
      </c>
      <c r="V48" s="8">
        <f t="shared" si="12"/>
        <v>8.1679326962345833</v>
      </c>
      <c r="W48" s="12">
        <v>11.56</v>
      </c>
      <c r="X48" s="12">
        <v>7.1</v>
      </c>
      <c r="Y48" s="11">
        <f t="shared" si="13"/>
        <v>7.3102977727959457</v>
      </c>
      <c r="Z48" s="15">
        <v>11.46</v>
      </c>
      <c r="AA48" s="15">
        <v>10.46</v>
      </c>
      <c r="AB48" s="14">
        <f t="shared" si="14"/>
        <v>6.6738076408423668</v>
      </c>
      <c r="AC48" s="17">
        <v>11.31</v>
      </c>
      <c r="AD48" s="17">
        <v>14.2</v>
      </c>
      <c r="AE48" s="59">
        <f t="shared" si="15"/>
        <v>6.2265725208901506</v>
      </c>
    </row>
    <row r="49" spans="1:31" ht="15" customHeight="1" x14ac:dyDescent="0.25">
      <c r="A49" s="22">
        <v>45</v>
      </c>
      <c r="B49" s="21" t="s">
        <v>31</v>
      </c>
      <c r="C49" s="1">
        <v>690</v>
      </c>
      <c r="D49" s="46">
        <v>100</v>
      </c>
      <c r="E49" s="21" t="s">
        <v>34</v>
      </c>
      <c r="F49" s="45">
        <v>26</v>
      </c>
      <c r="G49" s="6" t="s">
        <v>29</v>
      </c>
      <c r="H49" s="6" t="s">
        <v>16</v>
      </c>
      <c r="I49" s="47">
        <v>24.2</v>
      </c>
      <c r="J49" s="47">
        <f t="shared" si="8"/>
        <v>150.19999999999999</v>
      </c>
      <c r="K49" s="55"/>
      <c r="L49" s="55"/>
      <c r="M49" s="56" t="str">
        <f t="shared" si="9"/>
        <v>-</v>
      </c>
      <c r="N49" s="35"/>
      <c r="O49" s="35"/>
      <c r="P49" s="34" t="str">
        <f t="shared" si="10"/>
        <v>-</v>
      </c>
      <c r="Q49" s="41"/>
      <c r="R49" s="41"/>
      <c r="S49" s="40" t="str">
        <f t="shared" si="11"/>
        <v>-</v>
      </c>
      <c r="T49" s="9">
        <v>11.56</v>
      </c>
      <c r="U49" s="9">
        <v>3.77</v>
      </c>
      <c r="V49" s="8">
        <f t="shared" si="12"/>
        <v>9.1782695290629892</v>
      </c>
      <c r="W49" s="12">
        <v>11.46</v>
      </c>
      <c r="X49" s="12">
        <v>6.44</v>
      </c>
      <c r="Y49" s="11">
        <f t="shared" si="13"/>
        <v>8.1298169165230387</v>
      </c>
      <c r="Z49" s="15">
        <v>11.37</v>
      </c>
      <c r="AA49" s="15">
        <v>9.64</v>
      </c>
      <c r="AB49" s="14">
        <f t="shared" si="14"/>
        <v>7.2988172266684188</v>
      </c>
      <c r="AC49" s="17">
        <v>11.17</v>
      </c>
      <c r="AD49" s="17">
        <v>13.53</v>
      </c>
      <c r="AE49" s="59">
        <f t="shared" si="15"/>
        <v>6.6168155781012521</v>
      </c>
    </row>
    <row r="50" spans="1:31" ht="15" customHeight="1" x14ac:dyDescent="0.25">
      <c r="A50" s="22">
        <v>46</v>
      </c>
      <c r="B50" s="21" t="s">
        <v>31</v>
      </c>
      <c r="C50" s="1">
        <v>690</v>
      </c>
      <c r="D50" s="46">
        <v>100</v>
      </c>
      <c r="E50" s="21" t="s">
        <v>34</v>
      </c>
      <c r="F50" s="45">
        <v>26</v>
      </c>
      <c r="G50" s="6" t="s">
        <v>29</v>
      </c>
      <c r="H50" s="6" t="s">
        <v>16</v>
      </c>
      <c r="I50" s="47">
        <v>24.2</v>
      </c>
      <c r="J50" s="47">
        <f t="shared" si="8"/>
        <v>150.19999999999999</v>
      </c>
      <c r="K50" s="55"/>
      <c r="L50" s="55"/>
      <c r="M50" s="56" t="str">
        <f t="shared" si="9"/>
        <v>-</v>
      </c>
      <c r="N50" s="35"/>
      <c r="O50" s="35"/>
      <c r="P50" s="34" t="str">
        <f t="shared" si="10"/>
        <v>-</v>
      </c>
      <c r="Q50" s="41"/>
      <c r="R50" s="41"/>
      <c r="S50" s="40" t="str">
        <f t="shared" si="11"/>
        <v>-</v>
      </c>
      <c r="T50" s="9">
        <v>15.78</v>
      </c>
      <c r="U50" s="9">
        <v>3.08</v>
      </c>
      <c r="V50" s="8">
        <f t="shared" si="12"/>
        <v>8.2300462528599425</v>
      </c>
      <c r="W50" s="12">
        <v>15.7</v>
      </c>
      <c r="X50" s="12">
        <v>4.9000000000000004</v>
      </c>
      <c r="Y50" s="11">
        <f t="shared" si="13"/>
        <v>7.7992980631743132</v>
      </c>
      <c r="Z50" s="15">
        <v>15.58</v>
      </c>
      <c r="AA50" s="15">
        <v>7.5</v>
      </c>
      <c r="AB50" s="14">
        <f t="shared" si="14"/>
        <v>6.8463842533162174</v>
      </c>
      <c r="AC50" s="17">
        <v>15.49</v>
      </c>
      <c r="AD50" s="17">
        <v>10.199999999999999</v>
      </c>
      <c r="AE50" s="59">
        <f t="shared" si="15"/>
        <v>6.3291940404308917</v>
      </c>
    </row>
    <row r="51" spans="1:31" ht="15" customHeight="1" x14ac:dyDescent="0.25">
      <c r="A51" s="22">
        <v>47</v>
      </c>
      <c r="B51" s="20" t="s">
        <v>23</v>
      </c>
      <c r="C51" s="2">
        <v>700</v>
      </c>
      <c r="D51" s="45">
        <v>85</v>
      </c>
      <c r="E51" s="21" t="s">
        <v>34</v>
      </c>
      <c r="F51" s="45">
        <v>26</v>
      </c>
      <c r="G51" s="1" t="s">
        <v>30</v>
      </c>
      <c r="H51" s="2" t="s">
        <v>5</v>
      </c>
      <c r="I51" s="48">
        <v>10.5</v>
      </c>
      <c r="J51" s="47">
        <f t="shared" si="8"/>
        <v>121.5</v>
      </c>
      <c r="K51" s="55"/>
      <c r="L51" s="55"/>
      <c r="M51" s="56" t="str">
        <f t="shared" si="9"/>
        <v>-</v>
      </c>
      <c r="N51" s="35"/>
      <c r="O51" s="35"/>
      <c r="P51" s="34" t="str">
        <f t="shared" si="10"/>
        <v>-</v>
      </c>
      <c r="Q51" s="41"/>
      <c r="R51" s="41"/>
      <c r="S51" s="40" t="str">
        <f t="shared" si="11"/>
        <v>-</v>
      </c>
      <c r="T51" s="9">
        <v>15.56</v>
      </c>
      <c r="U51" s="9">
        <v>2.95</v>
      </c>
      <c r="V51" s="8">
        <f t="shared" si="12"/>
        <v>8.714217245435929</v>
      </c>
      <c r="W51" s="12">
        <v>15.42</v>
      </c>
      <c r="X51" s="12">
        <v>5.05</v>
      </c>
      <c r="Y51" s="11">
        <f t="shared" si="13"/>
        <v>7.7050506607080944</v>
      </c>
      <c r="Z51" s="15">
        <v>15.33</v>
      </c>
      <c r="AA51" s="15">
        <v>7.4</v>
      </c>
      <c r="AB51" s="14">
        <f t="shared" si="14"/>
        <v>7.0520618465823937</v>
      </c>
      <c r="AC51" s="17">
        <v>15.18</v>
      </c>
      <c r="AD51" s="17">
        <v>10.050000000000001</v>
      </c>
      <c r="AE51" s="59">
        <f t="shared" si="15"/>
        <v>6.5548410778780672</v>
      </c>
    </row>
    <row r="52" spans="1:31" ht="15" customHeight="1" x14ac:dyDescent="0.25">
      <c r="A52" s="22">
        <v>48</v>
      </c>
      <c r="B52" s="20" t="s">
        <v>23</v>
      </c>
      <c r="C52" s="2">
        <v>700</v>
      </c>
      <c r="D52" s="45">
        <v>85</v>
      </c>
      <c r="E52" s="21" t="s">
        <v>35</v>
      </c>
      <c r="F52" s="45">
        <v>20</v>
      </c>
      <c r="G52" s="1" t="s">
        <v>30</v>
      </c>
      <c r="H52" s="2" t="s">
        <v>5</v>
      </c>
      <c r="I52" s="48">
        <v>10.5</v>
      </c>
      <c r="J52" s="47">
        <f t="shared" si="8"/>
        <v>115.5</v>
      </c>
      <c r="K52" s="55"/>
      <c r="L52" s="55"/>
      <c r="M52" s="56" t="str">
        <f t="shared" si="9"/>
        <v>-</v>
      </c>
      <c r="N52" s="35"/>
      <c r="O52" s="35"/>
      <c r="P52" s="34" t="str">
        <f t="shared" si="10"/>
        <v>-</v>
      </c>
      <c r="Q52" s="41"/>
      <c r="R52" s="41"/>
      <c r="S52" s="40" t="str">
        <f t="shared" si="11"/>
        <v>-</v>
      </c>
      <c r="T52" s="9">
        <v>15.44</v>
      </c>
      <c r="U52" s="9">
        <v>2.9</v>
      </c>
      <c r="V52" s="8">
        <f t="shared" si="12"/>
        <v>8.9333571556190829</v>
      </c>
      <c r="W52" s="12">
        <v>15.36</v>
      </c>
      <c r="X52" s="12">
        <v>5.18</v>
      </c>
      <c r="Y52" s="11">
        <f t="shared" si="13"/>
        <v>7.5410231660231668</v>
      </c>
      <c r="Z52" s="15">
        <v>15.33</v>
      </c>
      <c r="AA52" s="15">
        <v>7.5</v>
      </c>
      <c r="AB52" s="14">
        <f t="shared" si="14"/>
        <v>6.9580343552946298</v>
      </c>
      <c r="AC52" s="17">
        <v>15.08</v>
      </c>
      <c r="AD52" s="17">
        <v>10.34</v>
      </c>
      <c r="AE52" s="59">
        <f t="shared" si="15"/>
        <v>6.4132492599110353</v>
      </c>
    </row>
    <row r="53" spans="1:31" ht="15" customHeight="1" x14ac:dyDescent="0.25">
      <c r="A53" s="22">
        <v>49</v>
      </c>
      <c r="B53" s="20" t="s">
        <v>36</v>
      </c>
      <c r="C53" s="1">
        <v>1200</v>
      </c>
      <c r="D53" s="46">
        <v>31.5</v>
      </c>
      <c r="E53" s="21" t="s">
        <v>37</v>
      </c>
      <c r="F53" s="45">
        <v>2.5</v>
      </c>
      <c r="G53" s="2" t="s">
        <v>6</v>
      </c>
      <c r="H53" s="1" t="s">
        <v>41</v>
      </c>
      <c r="I53" s="48">
        <v>4.8</v>
      </c>
      <c r="J53" s="47">
        <f t="shared" si="8"/>
        <v>38.799999999999997</v>
      </c>
      <c r="K53" s="55"/>
      <c r="L53" s="55"/>
      <c r="M53" s="56" t="str">
        <f t="shared" si="9"/>
        <v>-</v>
      </c>
      <c r="N53" s="35">
        <v>7.55</v>
      </c>
      <c r="O53" s="35">
        <v>1.58</v>
      </c>
      <c r="P53" s="34">
        <f t="shared" si="10"/>
        <v>8.3829323497359383</v>
      </c>
      <c r="Q53" s="41"/>
      <c r="R53" s="41"/>
      <c r="S53" s="40" t="str">
        <f t="shared" si="11"/>
        <v>-</v>
      </c>
      <c r="T53" s="9"/>
      <c r="U53" s="9"/>
      <c r="V53" s="8" t="str">
        <f t="shared" si="12"/>
        <v>-</v>
      </c>
      <c r="W53" s="12"/>
      <c r="X53" s="12"/>
      <c r="Y53" s="11" t="str">
        <f t="shared" si="13"/>
        <v>-</v>
      </c>
      <c r="Z53" s="15"/>
      <c r="AA53" s="15"/>
      <c r="AB53" s="14" t="str">
        <f t="shared" si="14"/>
        <v>-</v>
      </c>
      <c r="AC53" s="17"/>
      <c r="AD53" s="17"/>
      <c r="AE53" s="59" t="str">
        <f t="shared" si="15"/>
        <v>-</v>
      </c>
    </row>
    <row r="54" spans="1:31" ht="15" customHeight="1" x14ac:dyDescent="0.25">
      <c r="A54" s="22">
        <v>50</v>
      </c>
      <c r="B54" s="20" t="s">
        <v>36</v>
      </c>
      <c r="C54" s="1">
        <v>1200</v>
      </c>
      <c r="D54" s="46">
        <v>31.5</v>
      </c>
      <c r="E54" s="21" t="s">
        <v>37</v>
      </c>
      <c r="F54" s="45">
        <v>2.5</v>
      </c>
      <c r="G54" s="2" t="s">
        <v>20</v>
      </c>
      <c r="H54" s="2" t="s">
        <v>19</v>
      </c>
      <c r="I54" s="49">
        <v>6.4</v>
      </c>
      <c r="J54" s="47">
        <f t="shared" si="8"/>
        <v>40.4</v>
      </c>
      <c r="K54" s="55"/>
      <c r="L54" s="55"/>
      <c r="M54" s="56" t="str">
        <f t="shared" si="9"/>
        <v>-</v>
      </c>
      <c r="N54" s="35">
        <v>7.57</v>
      </c>
      <c r="O54" s="35">
        <v>1.22</v>
      </c>
      <c r="P54" s="34">
        <f t="shared" si="10"/>
        <v>10.827901336163025</v>
      </c>
      <c r="Q54" s="41">
        <v>7.41</v>
      </c>
      <c r="R54" s="41">
        <v>3.23</v>
      </c>
      <c r="S54" s="40">
        <f t="shared" si="11"/>
        <v>8.3562084539760928</v>
      </c>
      <c r="T54" s="9"/>
      <c r="U54" s="9"/>
      <c r="V54" s="8" t="str">
        <f t="shared" si="12"/>
        <v>-</v>
      </c>
      <c r="W54" s="12"/>
      <c r="X54" s="12"/>
      <c r="Y54" s="11" t="str">
        <f t="shared" si="13"/>
        <v>-</v>
      </c>
      <c r="Z54" s="15"/>
      <c r="AA54" s="15"/>
      <c r="AB54" s="14" t="str">
        <f t="shared" si="14"/>
        <v>-</v>
      </c>
      <c r="AC54" s="17"/>
      <c r="AD54" s="17"/>
      <c r="AE54" s="59" t="str">
        <f t="shared" si="15"/>
        <v>-</v>
      </c>
    </row>
    <row r="55" spans="1:31" ht="15" customHeight="1" x14ac:dyDescent="0.25">
      <c r="A55" s="22">
        <v>51</v>
      </c>
      <c r="B55" s="20" t="s">
        <v>36</v>
      </c>
      <c r="C55" s="1">
        <v>1200</v>
      </c>
      <c r="D55" s="46">
        <v>31.5</v>
      </c>
      <c r="E55" s="21" t="s">
        <v>37</v>
      </c>
      <c r="F55" s="45">
        <v>2.5</v>
      </c>
      <c r="G55" s="2" t="s">
        <v>18</v>
      </c>
      <c r="H55" s="2" t="s">
        <v>17</v>
      </c>
      <c r="I55" s="49">
        <v>10</v>
      </c>
      <c r="J55" s="47">
        <f t="shared" si="8"/>
        <v>44</v>
      </c>
      <c r="K55" s="55"/>
      <c r="L55" s="55"/>
      <c r="M55" s="56" t="str">
        <f t="shared" si="9"/>
        <v>-</v>
      </c>
      <c r="N55" s="35">
        <v>7.54</v>
      </c>
      <c r="O55" s="35">
        <v>1.29</v>
      </c>
      <c r="P55" s="34">
        <f t="shared" si="10"/>
        <v>10.281084860074436</v>
      </c>
      <c r="Q55" s="41">
        <v>7.36</v>
      </c>
      <c r="R55" s="41">
        <v>3.42</v>
      </c>
      <c r="S55" s="40">
        <f t="shared" si="11"/>
        <v>7.9455886092041705</v>
      </c>
      <c r="T55" s="9"/>
      <c r="U55" s="9"/>
      <c r="V55" s="8" t="str">
        <f t="shared" si="12"/>
        <v>-</v>
      </c>
      <c r="W55" s="12"/>
      <c r="X55" s="12"/>
      <c r="Y55" s="11" t="str">
        <f t="shared" si="13"/>
        <v>-</v>
      </c>
      <c r="Z55" s="15"/>
      <c r="AA55" s="15"/>
      <c r="AB55" s="14" t="str">
        <f t="shared" si="14"/>
        <v>-</v>
      </c>
      <c r="AC55" s="17"/>
      <c r="AD55" s="17"/>
      <c r="AE55" s="59" t="str">
        <f t="shared" si="15"/>
        <v>-</v>
      </c>
    </row>
    <row r="56" spans="1:31" ht="15" customHeight="1" x14ac:dyDescent="0.25">
      <c r="A56" s="22">
        <v>52</v>
      </c>
      <c r="B56" s="20" t="s">
        <v>36</v>
      </c>
      <c r="C56" s="1">
        <v>1200</v>
      </c>
      <c r="D56" s="46">
        <v>31.5</v>
      </c>
      <c r="E56" s="21" t="s">
        <v>37</v>
      </c>
      <c r="F56" s="45">
        <v>2.5</v>
      </c>
      <c r="G56" s="2" t="s">
        <v>38</v>
      </c>
      <c r="H56" s="2" t="s">
        <v>39</v>
      </c>
      <c r="I56" s="49">
        <v>6.4</v>
      </c>
      <c r="J56" s="47">
        <f t="shared" si="8"/>
        <v>40.4</v>
      </c>
      <c r="K56" s="55">
        <v>7.8</v>
      </c>
      <c r="L56" s="55">
        <v>0.78</v>
      </c>
      <c r="M56" s="56">
        <f t="shared" si="9"/>
        <v>12.32741617357002</v>
      </c>
      <c r="N56" s="35">
        <v>7.52</v>
      </c>
      <c r="O56" s="35">
        <v>1.17</v>
      </c>
      <c r="P56" s="34">
        <f t="shared" si="10"/>
        <v>11.365702855064558</v>
      </c>
      <c r="Q56" s="41">
        <v>7.37</v>
      </c>
      <c r="R56" s="41">
        <v>3.1</v>
      </c>
      <c r="S56" s="40">
        <f t="shared" si="11"/>
        <v>8.7538845362629658</v>
      </c>
      <c r="T56" s="9"/>
      <c r="U56" s="9"/>
      <c r="V56" s="8" t="str">
        <f t="shared" si="12"/>
        <v>-</v>
      </c>
      <c r="W56" s="12"/>
      <c r="X56" s="12"/>
      <c r="Y56" s="11" t="str">
        <f t="shared" si="13"/>
        <v>-</v>
      </c>
      <c r="Z56" s="15"/>
      <c r="AA56" s="15"/>
      <c r="AB56" s="14" t="str">
        <f t="shared" si="14"/>
        <v>-</v>
      </c>
      <c r="AC56" s="17"/>
      <c r="AD56" s="17"/>
      <c r="AE56" s="59" t="str">
        <f t="shared" si="15"/>
        <v>-</v>
      </c>
    </row>
    <row r="57" spans="1:31" ht="15" customHeight="1" x14ac:dyDescent="0.25">
      <c r="A57" s="22">
        <v>53</v>
      </c>
      <c r="B57" s="20" t="s">
        <v>36</v>
      </c>
      <c r="C57" s="1">
        <v>1200</v>
      </c>
      <c r="D57" s="46">
        <v>31.5</v>
      </c>
      <c r="E57" s="21" t="s">
        <v>37</v>
      </c>
      <c r="F57" s="45">
        <v>2.5</v>
      </c>
      <c r="G57" s="2" t="s">
        <v>6</v>
      </c>
      <c r="H57" s="2" t="s">
        <v>7</v>
      </c>
      <c r="I57" s="48">
        <v>8.6</v>
      </c>
      <c r="J57" s="47">
        <f t="shared" si="8"/>
        <v>42.6</v>
      </c>
      <c r="K57" s="55"/>
      <c r="L57" s="55"/>
      <c r="M57" s="56" t="str">
        <f t="shared" si="9"/>
        <v>-</v>
      </c>
      <c r="N57" s="35">
        <v>7.5</v>
      </c>
      <c r="O57" s="35">
        <v>1.18</v>
      </c>
      <c r="P57" s="34">
        <f t="shared" si="10"/>
        <v>11.299435028248588</v>
      </c>
      <c r="Q57" s="41">
        <v>7.25</v>
      </c>
      <c r="R57" s="41">
        <v>3.2</v>
      </c>
      <c r="S57" s="40">
        <f t="shared" si="11"/>
        <v>8.6206896551724128</v>
      </c>
      <c r="T57" s="9"/>
      <c r="U57" s="9"/>
      <c r="V57" s="8" t="str">
        <f t="shared" si="12"/>
        <v>-</v>
      </c>
      <c r="W57" s="12"/>
      <c r="X57" s="12"/>
      <c r="Y57" s="11" t="str">
        <f t="shared" si="13"/>
        <v>-</v>
      </c>
      <c r="Z57" s="15"/>
      <c r="AA57" s="15"/>
      <c r="AB57" s="14" t="str">
        <f t="shared" si="14"/>
        <v>-</v>
      </c>
      <c r="AC57" s="17"/>
      <c r="AD57" s="17"/>
      <c r="AE57" s="59" t="str">
        <f t="shared" si="15"/>
        <v>-</v>
      </c>
    </row>
    <row r="58" spans="1:31" ht="15" customHeight="1" x14ac:dyDescent="0.25">
      <c r="A58" s="22">
        <v>54</v>
      </c>
      <c r="B58" s="20" t="s">
        <v>36</v>
      </c>
      <c r="C58" s="1">
        <v>1200</v>
      </c>
      <c r="D58" s="46">
        <v>31.5</v>
      </c>
      <c r="E58" s="21" t="s">
        <v>37</v>
      </c>
      <c r="F58" s="45">
        <v>2.5</v>
      </c>
      <c r="G58" s="2" t="s">
        <v>38</v>
      </c>
      <c r="H58" s="2" t="s">
        <v>40</v>
      </c>
      <c r="I58" s="48">
        <v>17.899999999999999</v>
      </c>
      <c r="J58" s="47">
        <f t="shared" si="8"/>
        <v>51.9</v>
      </c>
      <c r="K58" s="55"/>
      <c r="L58" s="55"/>
      <c r="M58" s="56" t="str">
        <f t="shared" si="9"/>
        <v>-</v>
      </c>
      <c r="N58" s="35">
        <v>7.49</v>
      </c>
      <c r="O58" s="35">
        <v>1.1000000000000001</v>
      </c>
      <c r="P58" s="34">
        <f t="shared" si="10"/>
        <v>12.137395314965408</v>
      </c>
      <c r="Q58" s="41">
        <v>7.34</v>
      </c>
      <c r="R58" s="41">
        <v>2.9</v>
      </c>
      <c r="S58" s="40">
        <f t="shared" si="11"/>
        <v>9.3958470356102612</v>
      </c>
      <c r="T58" s="9"/>
      <c r="U58" s="9"/>
      <c r="V58" s="8" t="str">
        <f t="shared" si="12"/>
        <v>-</v>
      </c>
      <c r="W58" s="12"/>
      <c r="X58" s="12"/>
      <c r="Y58" s="11" t="str">
        <f t="shared" si="13"/>
        <v>-</v>
      </c>
      <c r="Z58" s="15"/>
      <c r="AA58" s="15"/>
      <c r="AB58" s="14" t="str">
        <f t="shared" si="14"/>
        <v>-</v>
      </c>
      <c r="AC58" s="17"/>
      <c r="AD58" s="17"/>
      <c r="AE58" s="59" t="str">
        <f t="shared" si="15"/>
        <v>-</v>
      </c>
    </row>
    <row r="59" spans="1:31" ht="15" customHeight="1" x14ac:dyDescent="0.25">
      <c r="A59" s="22">
        <v>55</v>
      </c>
      <c r="B59" s="20" t="s">
        <v>36</v>
      </c>
      <c r="C59" s="1">
        <v>1200</v>
      </c>
      <c r="D59" s="46">
        <v>31.5</v>
      </c>
      <c r="E59" s="21" t="s">
        <v>37</v>
      </c>
      <c r="F59" s="45">
        <v>2.5</v>
      </c>
      <c r="G59" s="2" t="s">
        <v>38</v>
      </c>
      <c r="H59" s="2" t="s">
        <v>40</v>
      </c>
      <c r="I59" s="48">
        <v>17.899999999999999</v>
      </c>
      <c r="J59" s="47">
        <f t="shared" si="8"/>
        <v>51.9</v>
      </c>
      <c r="K59" s="55"/>
      <c r="L59" s="55"/>
      <c r="M59" s="56" t="str">
        <f t="shared" si="9"/>
        <v>-</v>
      </c>
      <c r="N59" s="35">
        <v>8.27</v>
      </c>
      <c r="O59" s="35">
        <v>1</v>
      </c>
      <c r="P59" s="34">
        <f t="shared" si="10"/>
        <v>12.091898428053206</v>
      </c>
      <c r="Q59" s="41">
        <v>8.1300000000000008</v>
      </c>
      <c r="R59" s="41">
        <v>2.65</v>
      </c>
      <c r="S59" s="40">
        <f t="shared" si="11"/>
        <v>9.2831116990415179</v>
      </c>
      <c r="T59" s="9"/>
      <c r="U59" s="9"/>
      <c r="V59" s="8" t="str">
        <f t="shared" si="12"/>
        <v>-</v>
      </c>
      <c r="W59" s="12"/>
      <c r="X59" s="12"/>
      <c r="Y59" s="11" t="str">
        <f t="shared" si="13"/>
        <v>-</v>
      </c>
      <c r="Z59" s="15"/>
      <c r="AA59" s="15"/>
      <c r="AB59" s="14" t="str">
        <f t="shared" si="14"/>
        <v>-</v>
      </c>
      <c r="AC59" s="17"/>
      <c r="AD59" s="17"/>
      <c r="AE59" s="59" t="str">
        <f t="shared" si="15"/>
        <v>-</v>
      </c>
    </row>
    <row r="60" spans="1:31" ht="15" customHeight="1" x14ac:dyDescent="0.25">
      <c r="A60" s="22">
        <v>56</v>
      </c>
      <c r="B60" s="20" t="s">
        <v>36</v>
      </c>
      <c r="C60" s="1">
        <v>1200</v>
      </c>
      <c r="D60" s="46">
        <v>31.5</v>
      </c>
      <c r="E60" s="21" t="s">
        <v>37</v>
      </c>
      <c r="F60" s="45">
        <v>2.5</v>
      </c>
      <c r="G60" s="2" t="s">
        <v>38</v>
      </c>
      <c r="H60" s="2" t="s">
        <v>40</v>
      </c>
      <c r="I60" s="48">
        <v>17.899999999999999</v>
      </c>
      <c r="J60" s="47">
        <f t="shared" si="8"/>
        <v>51.9</v>
      </c>
      <c r="K60" s="55"/>
      <c r="L60" s="55"/>
      <c r="M60" s="56" t="str">
        <f t="shared" si="9"/>
        <v>-</v>
      </c>
      <c r="N60" s="35">
        <v>11.23</v>
      </c>
      <c r="O60" s="35">
        <v>0.81</v>
      </c>
      <c r="P60" s="34">
        <f t="shared" si="10"/>
        <v>10.993480865846552</v>
      </c>
      <c r="Q60" s="41">
        <v>11.05</v>
      </c>
      <c r="R60" s="41">
        <v>2.04</v>
      </c>
      <c r="S60" s="40">
        <f t="shared" si="11"/>
        <v>8.8723272114275566</v>
      </c>
      <c r="T60" s="9">
        <v>10.45</v>
      </c>
      <c r="U60" s="9">
        <v>6.13</v>
      </c>
      <c r="V60" s="8">
        <f t="shared" si="12"/>
        <v>6.2442923265452679</v>
      </c>
      <c r="W60" s="12"/>
      <c r="X60" s="12"/>
      <c r="Y60" s="11" t="str">
        <f t="shared" si="13"/>
        <v>-</v>
      </c>
      <c r="Z60" s="15"/>
      <c r="AA60" s="15"/>
      <c r="AB60" s="14" t="str">
        <f t="shared" si="14"/>
        <v>-</v>
      </c>
      <c r="AC60" s="17"/>
      <c r="AD60" s="17"/>
      <c r="AE60" s="59" t="str">
        <f t="shared" si="15"/>
        <v>-</v>
      </c>
    </row>
    <row r="61" spans="1:31" ht="15" customHeight="1" x14ac:dyDescent="0.25">
      <c r="A61" s="22">
        <v>57</v>
      </c>
      <c r="B61" s="20" t="s">
        <v>36</v>
      </c>
      <c r="C61" s="1">
        <v>1200</v>
      </c>
      <c r="D61" s="46">
        <v>31.5</v>
      </c>
      <c r="E61" s="21" t="s">
        <v>37</v>
      </c>
      <c r="F61" s="45">
        <v>2.5</v>
      </c>
      <c r="G61" s="2" t="s">
        <v>38</v>
      </c>
      <c r="H61" s="2" t="s">
        <v>25</v>
      </c>
      <c r="I61" s="48">
        <v>18.5</v>
      </c>
      <c r="J61" s="47">
        <f t="shared" si="8"/>
        <v>52.5</v>
      </c>
      <c r="K61" s="55"/>
      <c r="L61" s="55"/>
      <c r="M61" s="56" t="str">
        <f t="shared" si="9"/>
        <v>-</v>
      </c>
      <c r="N61" s="35">
        <v>11.17</v>
      </c>
      <c r="O61" s="35">
        <v>0.73</v>
      </c>
      <c r="P61" s="34">
        <f t="shared" si="10"/>
        <v>12.263769146809581</v>
      </c>
      <c r="Q61" s="41">
        <v>10.96</v>
      </c>
      <c r="R61" s="41">
        <v>1.97</v>
      </c>
      <c r="S61" s="40">
        <f t="shared" si="11"/>
        <v>9.263033087554188</v>
      </c>
      <c r="T61" s="9"/>
      <c r="U61" s="9"/>
      <c r="V61" s="8" t="str">
        <f t="shared" si="12"/>
        <v>-</v>
      </c>
      <c r="W61" s="12"/>
      <c r="X61" s="12"/>
      <c r="Y61" s="11" t="str">
        <f t="shared" si="13"/>
        <v>-</v>
      </c>
      <c r="Z61" s="15"/>
      <c r="AA61" s="15"/>
      <c r="AB61" s="14" t="str">
        <f t="shared" si="14"/>
        <v>-</v>
      </c>
      <c r="AC61" s="17"/>
      <c r="AD61" s="17"/>
      <c r="AE61" s="59" t="str">
        <f t="shared" si="15"/>
        <v>-</v>
      </c>
    </row>
    <row r="62" spans="1:31" ht="15" customHeight="1" x14ac:dyDescent="0.25">
      <c r="A62" s="22">
        <v>58</v>
      </c>
      <c r="B62" s="20" t="s">
        <v>36</v>
      </c>
      <c r="C62" s="1">
        <v>1200</v>
      </c>
      <c r="D62" s="46">
        <v>31.5</v>
      </c>
      <c r="E62" s="21" t="s">
        <v>37</v>
      </c>
      <c r="F62" s="45">
        <v>2.5</v>
      </c>
      <c r="G62" s="2" t="s">
        <v>38</v>
      </c>
      <c r="H62" s="2" t="s">
        <v>25</v>
      </c>
      <c r="I62" s="48">
        <v>18.5</v>
      </c>
      <c r="J62" s="47">
        <f t="shared" si="8"/>
        <v>52.5</v>
      </c>
      <c r="K62" s="55"/>
      <c r="L62" s="55"/>
      <c r="M62" s="56" t="str">
        <f t="shared" si="9"/>
        <v>-</v>
      </c>
      <c r="N62" s="35">
        <v>8.23</v>
      </c>
      <c r="O62" s="35">
        <v>1</v>
      </c>
      <c r="P62" s="34">
        <f t="shared" si="10"/>
        <v>12.150668286755771</v>
      </c>
      <c r="Q62" s="41">
        <v>8.08</v>
      </c>
      <c r="R62" s="41">
        <v>2.6</v>
      </c>
      <c r="S62" s="40">
        <f t="shared" si="11"/>
        <v>9.5201827875095191</v>
      </c>
      <c r="T62" s="9"/>
      <c r="U62" s="9"/>
      <c r="V62" s="8" t="str">
        <f t="shared" si="12"/>
        <v>-</v>
      </c>
      <c r="W62" s="12"/>
      <c r="X62" s="12"/>
      <c r="Y62" s="11" t="str">
        <f t="shared" si="13"/>
        <v>-</v>
      </c>
      <c r="Z62" s="15"/>
      <c r="AA62" s="15"/>
      <c r="AB62" s="14" t="str">
        <f t="shared" si="14"/>
        <v>-</v>
      </c>
      <c r="AC62" s="17"/>
      <c r="AD62" s="17"/>
      <c r="AE62" s="59" t="str">
        <f t="shared" si="15"/>
        <v>-</v>
      </c>
    </row>
    <row r="63" spans="1:31" ht="15" customHeight="1" x14ac:dyDescent="0.25">
      <c r="A63" s="22">
        <v>59</v>
      </c>
      <c r="B63" s="20" t="s">
        <v>36</v>
      </c>
      <c r="C63" s="1">
        <v>1200</v>
      </c>
      <c r="D63" s="46">
        <v>31.5</v>
      </c>
      <c r="E63" s="21" t="s">
        <v>37</v>
      </c>
      <c r="F63" s="45">
        <v>2.5</v>
      </c>
      <c r="G63" s="2" t="s">
        <v>6</v>
      </c>
      <c r="H63" s="1" t="s">
        <v>41</v>
      </c>
      <c r="I63" s="48">
        <v>4.8</v>
      </c>
      <c r="J63" s="47">
        <f t="shared" si="8"/>
        <v>38.799999999999997</v>
      </c>
      <c r="K63" s="55"/>
      <c r="L63" s="55"/>
      <c r="M63" s="56" t="str">
        <f t="shared" si="9"/>
        <v>-</v>
      </c>
      <c r="N63" s="35">
        <v>11.03</v>
      </c>
      <c r="O63" s="35">
        <v>1.17</v>
      </c>
      <c r="P63" s="34">
        <f t="shared" si="10"/>
        <v>7.7488744759823645</v>
      </c>
      <c r="Q63" s="41">
        <v>10.97</v>
      </c>
      <c r="R63" s="41">
        <v>2.76</v>
      </c>
      <c r="S63" s="40">
        <f t="shared" si="11"/>
        <v>6.605630639557158</v>
      </c>
      <c r="T63" s="9"/>
      <c r="U63" s="9"/>
      <c r="V63" s="8" t="str">
        <f t="shared" si="12"/>
        <v>-</v>
      </c>
      <c r="W63" s="12"/>
      <c r="X63" s="12"/>
      <c r="Y63" s="11" t="str">
        <f t="shared" si="13"/>
        <v>-</v>
      </c>
      <c r="Z63" s="15"/>
      <c r="AA63" s="15"/>
      <c r="AB63" s="14" t="str">
        <f t="shared" si="14"/>
        <v>-</v>
      </c>
      <c r="AC63" s="17"/>
      <c r="AD63" s="17"/>
      <c r="AE63" s="59" t="str">
        <f t="shared" si="15"/>
        <v>-</v>
      </c>
    </row>
    <row r="64" spans="1:31" ht="15" customHeight="1" x14ac:dyDescent="0.25">
      <c r="A64" s="22">
        <v>60</v>
      </c>
      <c r="B64" s="20" t="s">
        <v>36</v>
      </c>
      <c r="C64" s="1">
        <v>1200</v>
      </c>
      <c r="D64" s="46">
        <v>31.5</v>
      </c>
      <c r="E64" s="21" t="s">
        <v>37</v>
      </c>
      <c r="F64" s="45">
        <v>2.5</v>
      </c>
      <c r="G64" s="2" t="s">
        <v>6</v>
      </c>
      <c r="H64" s="1" t="s">
        <v>42</v>
      </c>
      <c r="I64" s="48">
        <v>2.8</v>
      </c>
      <c r="J64" s="47">
        <f t="shared" si="8"/>
        <v>36.799999999999997</v>
      </c>
      <c r="K64" s="55"/>
      <c r="L64" s="55"/>
      <c r="M64" s="56" t="str">
        <f t="shared" si="9"/>
        <v>-</v>
      </c>
      <c r="N64" s="35">
        <v>11.01</v>
      </c>
      <c r="O64" s="35">
        <v>1.35</v>
      </c>
      <c r="P64" s="34">
        <f t="shared" si="10"/>
        <v>6.7278904699431497</v>
      </c>
      <c r="Q64" s="41"/>
      <c r="R64" s="41"/>
      <c r="S64" s="40" t="str">
        <f t="shared" si="11"/>
        <v>-</v>
      </c>
      <c r="T64" s="9"/>
      <c r="U64" s="9"/>
      <c r="V64" s="8" t="str">
        <f t="shared" si="12"/>
        <v>-</v>
      </c>
      <c r="W64" s="12"/>
      <c r="X64" s="12"/>
      <c r="Y64" s="11" t="str">
        <f t="shared" si="13"/>
        <v>-</v>
      </c>
      <c r="Z64" s="15"/>
      <c r="AA64" s="15"/>
      <c r="AB64" s="14" t="str">
        <f t="shared" si="14"/>
        <v>-</v>
      </c>
      <c r="AC64" s="17"/>
      <c r="AD64" s="17"/>
      <c r="AE64" s="59" t="str">
        <f t="shared" si="15"/>
        <v>-</v>
      </c>
    </row>
    <row r="65" spans="1:31" ht="15" customHeight="1" x14ac:dyDescent="0.25">
      <c r="A65" s="22">
        <v>61</v>
      </c>
      <c r="B65" s="20" t="s">
        <v>36</v>
      </c>
      <c r="C65" s="1">
        <v>1200</v>
      </c>
      <c r="D65" s="46">
        <v>31.5</v>
      </c>
      <c r="E65" s="21" t="s">
        <v>37</v>
      </c>
      <c r="F65" s="45">
        <v>2.5</v>
      </c>
      <c r="G65" s="2" t="s">
        <v>18</v>
      </c>
      <c r="H65" s="2" t="s">
        <v>17</v>
      </c>
      <c r="I65" s="48">
        <v>10</v>
      </c>
      <c r="J65" s="47">
        <f t="shared" si="8"/>
        <v>44</v>
      </c>
      <c r="K65" s="55"/>
      <c r="L65" s="55"/>
      <c r="M65" s="56" t="str">
        <f t="shared" si="9"/>
        <v>-</v>
      </c>
      <c r="N65" s="35">
        <v>11.02</v>
      </c>
      <c r="O65" s="35">
        <v>0.91</v>
      </c>
      <c r="P65" s="34">
        <f t="shared" si="10"/>
        <v>9.9718793003729491</v>
      </c>
      <c r="Q65" s="41">
        <v>10.97</v>
      </c>
      <c r="R65" s="41">
        <v>2.4500000000000002</v>
      </c>
      <c r="S65" s="40">
        <f t="shared" si="11"/>
        <v>7.4414451286439816</v>
      </c>
      <c r="T65" s="9"/>
      <c r="U65" s="9"/>
      <c r="V65" s="8" t="str">
        <f t="shared" si="12"/>
        <v>-</v>
      </c>
      <c r="W65" s="12"/>
      <c r="X65" s="12"/>
      <c r="Y65" s="11" t="str">
        <f t="shared" si="13"/>
        <v>-</v>
      </c>
      <c r="Z65" s="15"/>
      <c r="AA65" s="15"/>
      <c r="AB65" s="14" t="str">
        <f t="shared" si="14"/>
        <v>-</v>
      </c>
      <c r="AC65" s="17"/>
      <c r="AD65" s="17"/>
      <c r="AE65" s="59" t="str">
        <f t="shared" si="15"/>
        <v>-</v>
      </c>
    </row>
    <row r="66" spans="1:31" ht="15" customHeight="1" x14ac:dyDescent="0.25">
      <c r="A66" s="22">
        <v>62</v>
      </c>
      <c r="B66" s="20" t="s">
        <v>36</v>
      </c>
      <c r="C66" s="1">
        <v>1200</v>
      </c>
      <c r="D66" s="46">
        <v>31.5</v>
      </c>
      <c r="E66" s="21" t="s">
        <v>37</v>
      </c>
      <c r="F66" s="45">
        <v>2.5</v>
      </c>
      <c r="G66" s="2" t="s">
        <v>20</v>
      </c>
      <c r="H66" s="2" t="s">
        <v>19</v>
      </c>
      <c r="I66" s="48">
        <v>6.4</v>
      </c>
      <c r="J66" s="47">
        <f t="shared" si="8"/>
        <v>40.4</v>
      </c>
      <c r="K66" s="55"/>
      <c r="L66" s="55"/>
      <c r="M66" s="56" t="str">
        <f t="shared" si="9"/>
        <v>-</v>
      </c>
      <c r="N66" s="35">
        <v>11.01</v>
      </c>
      <c r="O66" s="35">
        <v>0.91</v>
      </c>
      <c r="P66" s="34">
        <f t="shared" si="10"/>
        <v>9.9809364114541221</v>
      </c>
      <c r="Q66" s="41">
        <v>10.97</v>
      </c>
      <c r="R66" s="41">
        <v>2.33</v>
      </c>
      <c r="S66" s="40">
        <f t="shared" si="11"/>
        <v>7.8246955215355181</v>
      </c>
      <c r="T66" s="9"/>
      <c r="U66" s="9"/>
      <c r="V66" s="8" t="str">
        <f t="shared" si="12"/>
        <v>-</v>
      </c>
      <c r="W66" s="12"/>
      <c r="X66" s="12"/>
      <c r="Y66" s="11" t="str">
        <f t="shared" si="13"/>
        <v>-</v>
      </c>
      <c r="Z66" s="15"/>
      <c r="AA66" s="15"/>
      <c r="AB66" s="14" t="str">
        <f t="shared" si="14"/>
        <v>-</v>
      </c>
      <c r="AC66" s="17"/>
      <c r="AD66" s="17"/>
      <c r="AE66" s="59" t="str">
        <f t="shared" si="15"/>
        <v>-</v>
      </c>
    </row>
    <row r="67" spans="1:31" ht="15" customHeight="1" x14ac:dyDescent="0.25">
      <c r="A67" s="22">
        <v>63</v>
      </c>
      <c r="B67" s="20" t="s">
        <v>23</v>
      </c>
      <c r="C67" s="2">
        <v>700</v>
      </c>
      <c r="D67" s="45">
        <v>85</v>
      </c>
      <c r="E67" s="19" t="s">
        <v>33</v>
      </c>
      <c r="F67" s="44">
        <v>26</v>
      </c>
      <c r="G67" s="2" t="s">
        <v>46</v>
      </c>
      <c r="H67" s="2" t="s">
        <v>40</v>
      </c>
      <c r="I67" s="48">
        <v>8.8000000000000007</v>
      </c>
      <c r="J67" s="47">
        <f t="shared" si="8"/>
        <v>119.8</v>
      </c>
      <c r="K67" s="55"/>
      <c r="L67" s="55"/>
      <c r="M67" s="56" t="str">
        <f t="shared" si="9"/>
        <v>-</v>
      </c>
      <c r="N67" s="35">
        <v>10.99</v>
      </c>
      <c r="O67" s="35">
        <v>1.19</v>
      </c>
      <c r="P67" s="34">
        <f t="shared" si="10"/>
        <v>7.6463706501708968</v>
      </c>
      <c r="Q67" s="41">
        <v>10.95</v>
      </c>
      <c r="R67" s="41">
        <v>2.06</v>
      </c>
      <c r="S67" s="40">
        <f t="shared" si="11"/>
        <v>8.8664272731302933</v>
      </c>
      <c r="T67" s="9">
        <v>10.37</v>
      </c>
      <c r="U67" s="9">
        <v>4.38</v>
      </c>
      <c r="V67" s="8">
        <f t="shared" si="12"/>
        <v>8.8065767515180351</v>
      </c>
      <c r="W67" s="12">
        <v>10.37</v>
      </c>
      <c r="X67" s="12">
        <v>7.19</v>
      </c>
      <c r="Y67" s="11">
        <f t="shared" si="13"/>
        <v>8.0471779217626533</v>
      </c>
      <c r="Z67" s="15"/>
      <c r="AA67" s="15"/>
      <c r="AB67" s="14" t="str">
        <f t="shared" si="14"/>
        <v>-</v>
      </c>
      <c r="AC67" s="17"/>
      <c r="AD67" s="17"/>
      <c r="AE67" s="59" t="str">
        <f t="shared" si="15"/>
        <v>-</v>
      </c>
    </row>
    <row r="68" spans="1:31" ht="15" customHeight="1" x14ac:dyDescent="0.25">
      <c r="A68" s="63">
        <v>64</v>
      </c>
      <c r="B68" s="21" t="s">
        <v>23</v>
      </c>
      <c r="C68" s="1">
        <v>700</v>
      </c>
      <c r="D68" s="46">
        <v>85</v>
      </c>
      <c r="E68" s="61" t="s">
        <v>33</v>
      </c>
      <c r="F68" s="62">
        <v>26</v>
      </c>
      <c r="G68" s="1" t="s">
        <v>46</v>
      </c>
      <c r="H68" s="1" t="s">
        <v>40</v>
      </c>
      <c r="I68" s="49">
        <v>8.8000000000000007</v>
      </c>
      <c r="J68" s="47">
        <f t="shared" si="8"/>
        <v>119.8</v>
      </c>
      <c r="K68" s="55"/>
      <c r="L68" s="55"/>
      <c r="M68" s="56" t="str">
        <f t="shared" si="9"/>
        <v>-</v>
      </c>
      <c r="N68" s="35"/>
      <c r="O68" s="35"/>
      <c r="P68" s="34" t="str">
        <f t="shared" si="10"/>
        <v>-</v>
      </c>
      <c r="Q68" s="41">
        <v>15.3</v>
      </c>
      <c r="R68" s="41">
        <v>1.69</v>
      </c>
      <c r="S68" s="40">
        <f t="shared" si="11"/>
        <v>7.7348493638086397</v>
      </c>
      <c r="T68" s="9">
        <v>15.2</v>
      </c>
      <c r="U68" s="9">
        <v>3.77</v>
      </c>
      <c r="V68" s="8">
        <f t="shared" si="12"/>
        <v>6.9803155102610646</v>
      </c>
      <c r="W68" s="12">
        <v>15.05</v>
      </c>
      <c r="X68" s="12">
        <v>6.1</v>
      </c>
      <c r="Y68" s="11">
        <f t="shared" si="13"/>
        <v>6.535591743369098</v>
      </c>
      <c r="Z68" s="15"/>
      <c r="AA68" s="15"/>
      <c r="AB68" s="14" t="str">
        <f t="shared" si="14"/>
        <v>-</v>
      </c>
      <c r="AC68" s="17"/>
      <c r="AD68" s="17"/>
      <c r="AE68" s="59" t="str">
        <f t="shared" si="15"/>
        <v>-</v>
      </c>
    </row>
    <row r="69" spans="1:31" ht="15" customHeight="1" x14ac:dyDescent="0.25">
      <c r="A69" s="22">
        <v>65</v>
      </c>
      <c r="B69" s="21"/>
      <c r="C69" s="1"/>
      <c r="D69" s="21"/>
      <c r="E69" s="21"/>
      <c r="F69" s="46"/>
      <c r="G69" s="1"/>
      <c r="H69" s="1"/>
      <c r="I69" s="49"/>
      <c r="J69" s="47" t="str">
        <f t="shared" ref="J69:J76" si="16">IF(D69&gt;1,D69+F69+I69,"-")</f>
        <v>-</v>
      </c>
      <c r="K69" s="55"/>
      <c r="L69" s="55"/>
      <c r="M69" s="56" t="str">
        <f t="shared" ref="M69:M76" si="17">IF(K69&gt;1,75/(K69*L69),"-")</f>
        <v>-</v>
      </c>
      <c r="N69" s="35"/>
      <c r="O69" s="35"/>
      <c r="P69" s="34" t="str">
        <f t="shared" ref="P69:P76" si="18">IF(N69&gt;1,100/(N69*O69),"-")</f>
        <v>-</v>
      </c>
      <c r="Q69" s="41"/>
      <c r="R69" s="41"/>
      <c r="S69" s="40" t="str">
        <f t="shared" ref="S69:S76" si="19">IF(Q69&gt;1,200/(Q69*R69),"-")</f>
        <v>-</v>
      </c>
      <c r="T69" s="9"/>
      <c r="U69" s="9"/>
      <c r="V69" s="8" t="str">
        <f t="shared" ref="V69:V76" si="20">IF(T69&gt;1,400/(T69*U69),"-")</f>
        <v>-</v>
      </c>
      <c r="W69" s="12"/>
      <c r="X69" s="12"/>
      <c r="Y69" s="11" t="str">
        <f t="shared" ref="Y69:Y76" si="21">IF(W69&gt;1,600/(W69*X69),"-")</f>
        <v>-</v>
      </c>
      <c r="Z69" s="15"/>
      <c r="AA69" s="15"/>
      <c r="AB69" s="14" t="str">
        <f t="shared" ref="AB69:AB76" si="22">IF(Z69&gt;1,800/(Z69*AA69),"-")</f>
        <v>-</v>
      </c>
      <c r="AC69" s="17"/>
      <c r="AD69" s="17"/>
      <c r="AE69" s="59" t="str">
        <f t="shared" ref="AE69:AE76" si="23">IF(AC69&gt;1,1000/(AC69*AD69),"-")</f>
        <v>-</v>
      </c>
    </row>
    <row r="70" spans="1:31" ht="15" customHeight="1" x14ac:dyDescent="0.25">
      <c r="A70" s="22">
        <v>66</v>
      </c>
      <c r="B70" s="21"/>
      <c r="C70" s="1"/>
      <c r="D70" s="21"/>
      <c r="E70" s="21"/>
      <c r="F70" s="46"/>
      <c r="G70" s="1"/>
      <c r="H70" s="1"/>
      <c r="I70" s="49"/>
      <c r="J70" s="47" t="str">
        <f t="shared" si="16"/>
        <v>-</v>
      </c>
      <c r="K70" s="55"/>
      <c r="L70" s="55"/>
      <c r="M70" s="56" t="str">
        <f t="shared" si="17"/>
        <v>-</v>
      </c>
      <c r="N70" s="35"/>
      <c r="O70" s="35"/>
      <c r="P70" s="34" t="str">
        <f t="shared" si="18"/>
        <v>-</v>
      </c>
      <c r="Q70" s="41"/>
      <c r="R70" s="41"/>
      <c r="S70" s="40" t="str">
        <f t="shared" si="19"/>
        <v>-</v>
      </c>
      <c r="T70" s="9"/>
      <c r="U70" s="9"/>
      <c r="V70" s="8" t="str">
        <f t="shared" si="20"/>
        <v>-</v>
      </c>
      <c r="W70" s="12"/>
      <c r="X70" s="12"/>
      <c r="Y70" s="11" t="str">
        <f t="shared" si="21"/>
        <v>-</v>
      </c>
      <c r="Z70" s="15"/>
      <c r="AA70" s="15"/>
      <c r="AB70" s="14" t="str">
        <f t="shared" si="22"/>
        <v>-</v>
      </c>
      <c r="AC70" s="17"/>
      <c r="AD70" s="17"/>
      <c r="AE70" s="59" t="str">
        <f t="shared" si="23"/>
        <v>-</v>
      </c>
    </row>
    <row r="71" spans="1:31" ht="15" customHeight="1" x14ac:dyDescent="0.25">
      <c r="A71" s="22">
        <v>67</v>
      </c>
      <c r="B71" s="21"/>
      <c r="C71" s="1"/>
      <c r="D71" s="21"/>
      <c r="E71" s="21"/>
      <c r="F71" s="46"/>
      <c r="G71" s="1"/>
      <c r="H71" s="1"/>
      <c r="I71" s="49"/>
      <c r="J71" s="47" t="str">
        <f t="shared" si="16"/>
        <v>-</v>
      </c>
      <c r="K71" s="55"/>
      <c r="L71" s="55"/>
      <c r="M71" s="56" t="str">
        <f t="shared" si="17"/>
        <v>-</v>
      </c>
      <c r="N71" s="35"/>
      <c r="O71" s="35"/>
      <c r="P71" s="34" t="str">
        <f t="shared" si="18"/>
        <v>-</v>
      </c>
      <c r="Q71" s="41"/>
      <c r="R71" s="41"/>
      <c r="S71" s="40" t="str">
        <f t="shared" si="19"/>
        <v>-</v>
      </c>
      <c r="T71" s="9"/>
      <c r="U71" s="9"/>
      <c r="V71" s="8" t="str">
        <f t="shared" si="20"/>
        <v>-</v>
      </c>
      <c r="W71" s="12"/>
      <c r="X71" s="12"/>
      <c r="Y71" s="11" t="str">
        <f t="shared" si="21"/>
        <v>-</v>
      </c>
      <c r="Z71" s="15"/>
      <c r="AA71" s="15"/>
      <c r="AB71" s="14" t="str">
        <f t="shared" si="22"/>
        <v>-</v>
      </c>
      <c r="AC71" s="17"/>
      <c r="AD71" s="17"/>
      <c r="AE71" s="59" t="str">
        <f t="shared" si="23"/>
        <v>-</v>
      </c>
    </row>
    <row r="72" spans="1:31" ht="15" customHeight="1" x14ac:dyDescent="0.25">
      <c r="A72" s="22">
        <v>68</v>
      </c>
      <c r="B72" s="21"/>
      <c r="C72" s="1"/>
      <c r="D72" s="21"/>
      <c r="E72" s="21"/>
      <c r="F72" s="46"/>
      <c r="G72" s="1"/>
      <c r="H72" s="1"/>
      <c r="I72" s="49"/>
      <c r="J72" s="47" t="str">
        <f t="shared" si="16"/>
        <v>-</v>
      </c>
      <c r="K72" s="55"/>
      <c r="L72" s="55"/>
      <c r="M72" s="56" t="str">
        <f t="shared" si="17"/>
        <v>-</v>
      </c>
      <c r="N72" s="35"/>
      <c r="O72" s="35"/>
      <c r="P72" s="34" t="str">
        <f t="shared" si="18"/>
        <v>-</v>
      </c>
      <c r="Q72" s="41"/>
      <c r="R72" s="41"/>
      <c r="S72" s="40" t="str">
        <f t="shared" si="19"/>
        <v>-</v>
      </c>
      <c r="T72" s="9"/>
      <c r="U72" s="9"/>
      <c r="V72" s="8" t="str">
        <f t="shared" si="20"/>
        <v>-</v>
      </c>
      <c r="W72" s="12"/>
      <c r="X72" s="12"/>
      <c r="Y72" s="11" t="str">
        <f t="shared" si="21"/>
        <v>-</v>
      </c>
      <c r="Z72" s="15"/>
      <c r="AA72" s="15"/>
      <c r="AB72" s="14" t="str">
        <f t="shared" si="22"/>
        <v>-</v>
      </c>
      <c r="AC72" s="17"/>
      <c r="AD72" s="17"/>
      <c r="AE72" s="59" t="str">
        <f t="shared" si="23"/>
        <v>-</v>
      </c>
    </row>
    <row r="73" spans="1:31" ht="15" customHeight="1" x14ac:dyDescent="0.25">
      <c r="A73" s="22">
        <v>69</v>
      </c>
      <c r="B73" s="21"/>
      <c r="C73" s="1"/>
      <c r="D73" s="21"/>
      <c r="E73" s="21"/>
      <c r="F73" s="46"/>
      <c r="G73" s="1"/>
      <c r="H73" s="1"/>
      <c r="I73" s="49"/>
      <c r="J73" s="47" t="str">
        <f t="shared" si="16"/>
        <v>-</v>
      </c>
      <c r="K73" s="55"/>
      <c r="L73" s="55"/>
      <c r="M73" s="56" t="str">
        <f t="shared" si="17"/>
        <v>-</v>
      </c>
      <c r="N73" s="35"/>
      <c r="O73" s="35"/>
      <c r="P73" s="34" t="str">
        <f t="shared" si="18"/>
        <v>-</v>
      </c>
      <c r="Q73" s="41"/>
      <c r="R73" s="41"/>
      <c r="S73" s="40" t="str">
        <f t="shared" si="19"/>
        <v>-</v>
      </c>
      <c r="T73" s="9"/>
      <c r="U73" s="9"/>
      <c r="V73" s="8" t="str">
        <f t="shared" si="20"/>
        <v>-</v>
      </c>
      <c r="W73" s="12"/>
      <c r="X73" s="12"/>
      <c r="Y73" s="11" t="str">
        <f t="shared" si="21"/>
        <v>-</v>
      </c>
      <c r="Z73" s="15"/>
      <c r="AA73" s="15"/>
      <c r="AB73" s="14" t="str">
        <f t="shared" si="22"/>
        <v>-</v>
      </c>
      <c r="AC73" s="17"/>
      <c r="AD73" s="17"/>
      <c r="AE73" s="59" t="str">
        <f t="shared" si="23"/>
        <v>-</v>
      </c>
    </row>
    <row r="74" spans="1:31" ht="15" customHeight="1" x14ac:dyDescent="0.25">
      <c r="A74" s="22">
        <v>70</v>
      </c>
      <c r="B74" s="21"/>
      <c r="C74" s="1"/>
      <c r="D74" s="21"/>
      <c r="E74" s="21"/>
      <c r="F74" s="46"/>
      <c r="G74" s="1"/>
      <c r="H74" s="1"/>
      <c r="I74" s="49"/>
      <c r="J74" s="47" t="str">
        <f t="shared" si="16"/>
        <v>-</v>
      </c>
      <c r="K74" s="55"/>
      <c r="L74" s="55"/>
      <c r="M74" s="56" t="str">
        <f t="shared" si="17"/>
        <v>-</v>
      </c>
      <c r="N74" s="35"/>
      <c r="O74" s="35"/>
      <c r="P74" s="34" t="str">
        <f t="shared" si="18"/>
        <v>-</v>
      </c>
      <c r="Q74" s="41"/>
      <c r="R74" s="41"/>
      <c r="S74" s="40" t="str">
        <f t="shared" si="19"/>
        <v>-</v>
      </c>
      <c r="T74" s="9"/>
      <c r="U74" s="9"/>
      <c r="V74" s="8" t="str">
        <f t="shared" si="20"/>
        <v>-</v>
      </c>
      <c r="W74" s="12"/>
      <c r="X74" s="12"/>
      <c r="Y74" s="11" t="str">
        <f t="shared" si="21"/>
        <v>-</v>
      </c>
      <c r="Z74" s="15"/>
      <c r="AA74" s="15"/>
      <c r="AB74" s="14" t="str">
        <f t="shared" si="22"/>
        <v>-</v>
      </c>
      <c r="AC74" s="17"/>
      <c r="AD74" s="17"/>
      <c r="AE74" s="59" t="str">
        <f t="shared" si="23"/>
        <v>-</v>
      </c>
    </row>
    <row r="75" spans="1:31" ht="15" customHeight="1" x14ac:dyDescent="0.25">
      <c r="A75" s="22">
        <v>71</v>
      </c>
      <c r="B75" s="21"/>
      <c r="C75" s="1"/>
      <c r="D75" s="21"/>
      <c r="E75" s="21"/>
      <c r="F75" s="46"/>
      <c r="G75" s="1"/>
      <c r="H75" s="1"/>
      <c r="I75" s="49"/>
      <c r="J75" s="47" t="str">
        <f t="shared" si="16"/>
        <v>-</v>
      </c>
      <c r="K75" s="55"/>
      <c r="L75" s="55"/>
      <c r="M75" s="56" t="str">
        <f t="shared" si="17"/>
        <v>-</v>
      </c>
      <c r="N75" s="35"/>
      <c r="O75" s="35"/>
      <c r="P75" s="34" t="str">
        <f t="shared" si="18"/>
        <v>-</v>
      </c>
      <c r="Q75" s="41"/>
      <c r="R75" s="41"/>
      <c r="S75" s="40" t="str">
        <f t="shared" si="19"/>
        <v>-</v>
      </c>
      <c r="T75" s="9"/>
      <c r="U75" s="9"/>
      <c r="V75" s="8" t="str">
        <f t="shared" si="20"/>
        <v>-</v>
      </c>
      <c r="W75" s="12"/>
      <c r="X75" s="12"/>
      <c r="Y75" s="11" t="str">
        <f t="shared" si="21"/>
        <v>-</v>
      </c>
      <c r="Z75" s="15"/>
      <c r="AA75" s="15"/>
      <c r="AB75" s="14" t="str">
        <f t="shared" si="22"/>
        <v>-</v>
      </c>
      <c r="AC75" s="17"/>
      <c r="AD75" s="17"/>
      <c r="AE75" s="59" t="str">
        <f t="shared" si="23"/>
        <v>-</v>
      </c>
    </row>
    <row r="76" spans="1:31" ht="15" customHeight="1" thickBot="1" x14ac:dyDescent="0.3">
      <c r="A76" s="60">
        <v>72</v>
      </c>
      <c r="B76" s="80"/>
      <c r="C76" s="81"/>
      <c r="D76" s="80"/>
      <c r="E76" s="80"/>
      <c r="F76" s="82"/>
      <c r="G76" s="81"/>
      <c r="H76" s="81"/>
      <c r="I76" s="83"/>
      <c r="J76" s="84" t="str">
        <f t="shared" si="16"/>
        <v>-</v>
      </c>
      <c r="K76" s="57"/>
      <c r="L76" s="57"/>
      <c r="M76" s="58" t="str">
        <f t="shared" si="17"/>
        <v>-</v>
      </c>
      <c r="N76" s="36"/>
      <c r="O76" s="36"/>
      <c r="P76" s="85" t="str">
        <f t="shared" si="18"/>
        <v>-</v>
      </c>
      <c r="Q76" s="42"/>
      <c r="R76" s="42"/>
      <c r="S76" s="86" t="str">
        <f t="shared" si="19"/>
        <v>-</v>
      </c>
      <c r="T76" s="10"/>
      <c r="U76" s="10"/>
      <c r="V76" s="87" t="str">
        <f t="shared" si="20"/>
        <v>-</v>
      </c>
      <c r="W76" s="13"/>
      <c r="X76" s="13"/>
      <c r="Y76" s="88" t="str">
        <f t="shared" si="21"/>
        <v>-</v>
      </c>
      <c r="Z76" s="16"/>
      <c r="AA76" s="16"/>
      <c r="AB76" s="89" t="str">
        <f t="shared" si="22"/>
        <v>-</v>
      </c>
      <c r="AC76" s="18"/>
      <c r="AD76" s="18"/>
      <c r="AE76" s="90" t="str">
        <f t="shared" si="23"/>
        <v>-</v>
      </c>
    </row>
  </sheetData>
  <autoFilter ref="A4:AE76">
    <sortState ref="A5:AN76">
      <sortCondition ref="A4:A76"/>
    </sortState>
  </autoFilter>
  <mergeCells count="24">
    <mergeCell ref="AC1:AE1"/>
    <mergeCell ref="AC2:AE2"/>
    <mergeCell ref="T2:V2"/>
    <mergeCell ref="T1:V1"/>
    <mergeCell ref="W1:Y1"/>
    <mergeCell ref="W2:Y2"/>
    <mergeCell ref="Z1:AB1"/>
    <mergeCell ref="Z2:AB2"/>
    <mergeCell ref="Q1:S1"/>
    <mergeCell ref="Q2:S2"/>
    <mergeCell ref="A1:A3"/>
    <mergeCell ref="I1:I3"/>
    <mergeCell ref="G1:G3"/>
    <mergeCell ref="E1:E3"/>
    <mergeCell ref="B1:B3"/>
    <mergeCell ref="C1:C3"/>
    <mergeCell ref="D1:D3"/>
    <mergeCell ref="F1:F3"/>
    <mergeCell ref="H1:H3"/>
    <mergeCell ref="N1:P1"/>
    <mergeCell ref="N2:P2"/>
    <mergeCell ref="K1:M1"/>
    <mergeCell ref="K2:M2"/>
    <mergeCell ref="J1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2013-04-06T01:33:38Z</dcterms:created>
  <dcterms:modified xsi:type="dcterms:W3CDTF">2014-05-09T10:21:49Z</dcterms:modified>
</cp:coreProperties>
</file>